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nazuna-my.sharepoint.com/personal/swc_nazuna_onmicrosoft_com/Documents/★社会福祉法人なずな/★予算・決算/予算関係/"/>
    </mc:Choice>
  </mc:AlternateContent>
  <xr:revisionPtr revIDLastSave="369" documentId="13_ncr:1_{8A6069A1-B22F-449F-B940-2D951EC572A4}" xr6:coauthVersionLast="47" xr6:coauthVersionMax="47" xr10:uidLastSave="{90EBE8D4-7893-4C17-A11E-6D366E0581CE}"/>
  <bookViews>
    <workbookView xWindow="660" yWindow="1425" windowWidth="20295" windowHeight="14565" xr2:uid="{00000000-000D-0000-FFFF-FFFF00000000}"/>
  </bookViews>
  <sheets>
    <sheet name="R05予算書 (補正予算)" sheetId="17" r:id="rId1"/>
    <sheet name="R05予算書(11ヶ月分）" sheetId="1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6" i="17" l="1"/>
  <c r="G37" i="17"/>
  <c r="G35" i="17"/>
  <c r="F33" i="17"/>
  <c r="E33" i="17"/>
  <c r="G32" i="17"/>
  <c r="G31" i="17"/>
  <c r="H30" i="17"/>
  <c r="H34" i="17" s="1"/>
  <c r="F30" i="17"/>
  <c r="F34" i="17" s="1"/>
  <c r="E30" i="17"/>
  <c r="G30" i="17" s="1"/>
  <c r="G29" i="17"/>
  <c r="G28" i="17"/>
  <c r="H26" i="17"/>
  <c r="H27" i="17" s="1"/>
  <c r="F26" i="17"/>
  <c r="G26" i="17" s="1"/>
  <c r="E26" i="17"/>
  <c r="G25" i="17"/>
  <c r="G24" i="17"/>
  <c r="F23" i="17"/>
  <c r="G23" i="17" s="1"/>
  <c r="E23" i="17"/>
  <c r="E27" i="17" s="1"/>
  <c r="G22" i="17"/>
  <c r="G21" i="17"/>
  <c r="G20" i="17"/>
  <c r="G19" i="17"/>
  <c r="H17" i="17"/>
  <c r="H18" i="17" s="1"/>
  <c r="E17" i="17"/>
  <c r="G17" i="17" s="1"/>
  <c r="G16" i="17"/>
  <c r="G15" i="17"/>
  <c r="G14" i="17"/>
  <c r="G13" i="17"/>
  <c r="H12" i="17"/>
  <c r="F12" i="17"/>
  <c r="F18" i="17" s="1"/>
  <c r="E12" i="17"/>
  <c r="G11" i="17"/>
  <c r="G10" i="17"/>
  <c r="G9" i="17"/>
  <c r="G8" i="17"/>
  <c r="I9" i="15"/>
  <c r="I10" i="15"/>
  <c r="I11" i="15"/>
  <c r="I13" i="15"/>
  <c r="I14" i="15"/>
  <c r="I15" i="15"/>
  <c r="I16" i="15"/>
  <c r="I19" i="15"/>
  <c r="I20" i="15"/>
  <c r="I21" i="15"/>
  <c r="I22" i="15"/>
  <c r="I23" i="15"/>
  <c r="I24" i="15"/>
  <c r="I25" i="15"/>
  <c r="I27" i="15"/>
  <c r="I28" i="15"/>
  <c r="I29" i="15"/>
  <c r="I30" i="15"/>
  <c r="I31" i="15"/>
  <c r="I32" i="15"/>
  <c r="I35" i="15"/>
  <c r="I8" i="15"/>
  <c r="M34" i="15"/>
  <c r="I34" i="15" s="1"/>
  <c r="M33" i="15"/>
  <c r="I33" i="15" s="1"/>
  <c r="M27" i="15"/>
  <c r="M26" i="15"/>
  <c r="I26" i="15" s="1"/>
  <c r="M17" i="15"/>
  <c r="I17" i="15" s="1"/>
  <c r="M12" i="15"/>
  <c r="I12" i="15" s="1"/>
  <c r="H36" i="17" l="1"/>
  <c r="G33" i="17"/>
  <c r="E18" i="17"/>
  <c r="G12" i="17"/>
  <c r="E34" i="17"/>
  <c r="G34" i="17" s="1"/>
  <c r="F27" i="17"/>
  <c r="G27" i="17" s="1"/>
  <c r="M18" i="15"/>
  <c r="G37" i="15"/>
  <c r="K35" i="15"/>
  <c r="G35" i="15"/>
  <c r="K34" i="15"/>
  <c r="K33" i="15"/>
  <c r="H33" i="15"/>
  <c r="F33" i="15"/>
  <c r="E33" i="15"/>
  <c r="K32" i="15"/>
  <c r="G32" i="15"/>
  <c r="K31" i="15"/>
  <c r="G31" i="15"/>
  <c r="K30" i="15"/>
  <c r="H30" i="15"/>
  <c r="F30" i="15"/>
  <c r="F34" i="15" s="1"/>
  <c r="E30" i="15"/>
  <c r="K29" i="15"/>
  <c r="G29" i="15"/>
  <c r="K28" i="15"/>
  <c r="G28" i="15"/>
  <c r="K27" i="15"/>
  <c r="E27" i="15"/>
  <c r="G27" i="15" s="1"/>
  <c r="K26" i="15"/>
  <c r="H26" i="15"/>
  <c r="F26" i="15"/>
  <c r="E26" i="15"/>
  <c r="K25" i="15"/>
  <c r="G25" i="15"/>
  <c r="K24" i="15"/>
  <c r="G24" i="15"/>
  <c r="K23" i="15"/>
  <c r="H23" i="15"/>
  <c r="F23" i="15"/>
  <c r="F27" i="15" s="1"/>
  <c r="E23" i="15"/>
  <c r="G23" i="15" s="1"/>
  <c r="K22" i="15"/>
  <c r="G22" i="15"/>
  <c r="K21" i="15"/>
  <c r="G21" i="15"/>
  <c r="K20" i="15"/>
  <c r="G20" i="15"/>
  <c r="K19" i="15"/>
  <c r="G19" i="15"/>
  <c r="K17" i="15"/>
  <c r="H17" i="15"/>
  <c r="F17" i="15"/>
  <c r="E17" i="15"/>
  <c r="G17" i="15" s="1"/>
  <c r="K16" i="15"/>
  <c r="G16" i="15"/>
  <c r="K15" i="15"/>
  <c r="G15" i="15"/>
  <c r="K14" i="15"/>
  <c r="G14" i="15"/>
  <c r="K13" i="15"/>
  <c r="G13" i="15"/>
  <c r="K12" i="15"/>
  <c r="H12" i="15"/>
  <c r="F12" i="15"/>
  <c r="E12" i="15"/>
  <c r="G12" i="15" s="1"/>
  <c r="K11" i="15"/>
  <c r="G11" i="15"/>
  <c r="K10" i="15"/>
  <c r="G10" i="15"/>
  <c r="K9" i="15"/>
  <c r="G9" i="15"/>
  <c r="K8" i="15"/>
  <c r="G8" i="15"/>
  <c r="G18" i="17" l="1"/>
  <c r="F36" i="17"/>
  <c r="H34" i="15"/>
  <c r="F18" i="15"/>
  <c r="H18" i="15"/>
  <c r="H36" i="15" s="1"/>
  <c r="G26" i="15"/>
  <c r="G33" i="15"/>
  <c r="M36" i="15"/>
  <c r="I36" i="15" s="1"/>
  <c r="I18" i="15"/>
  <c r="H27" i="15"/>
  <c r="F36" i="15"/>
  <c r="E18" i="15"/>
  <c r="G30" i="15"/>
  <c r="E34" i="15"/>
  <c r="G34" i="15" s="1"/>
  <c r="G36" i="17" l="1"/>
  <c r="E36" i="15"/>
  <c r="G36" i="15" s="1"/>
  <c r="K36" i="15"/>
  <c r="K18" i="15"/>
  <c r="G18" i="15"/>
</calcChain>
</file>

<file path=xl/sharedStrings.xml><?xml version="1.0" encoding="utf-8"?>
<sst xmlns="http://schemas.openxmlformats.org/spreadsheetml/2006/main" count="104" uniqueCount="62">
  <si>
    <t>勘定科目</t>
    <rPh sb="0" eb="2">
      <t>カンジョウ</t>
    </rPh>
    <rPh sb="2" eb="4">
      <t>カモク</t>
    </rPh>
    <phoneticPr fontId="1"/>
  </si>
  <si>
    <t>事業活動による収支</t>
    <rPh sb="0" eb="2">
      <t>ジギョウ</t>
    </rPh>
    <rPh sb="2" eb="4">
      <t>カツドウ</t>
    </rPh>
    <rPh sb="7" eb="9">
      <t>シュウシ</t>
    </rPh>
    <phoneticPr fontId="1"/>
  </si>
  <si>
    <t>収入</t>
    <rPh sb="0" eb="2">
      <t>シュウニュウ</t>
    </rPh>
    <phoneticPr fontId="1"/>
  </si>
  <si>
    <t>支出</t>
    <rPh sb="0" eb="2">
      <t>シシュツ</t>
    </rPh>
    <phoneticPr fontId="1"/>
  </si>
  <si>
    <t>【事業活動資金収支差額】</t>
    <rPh sb="1" eb="3">
      <t>ジギョウ</t>
    </rPh>
    <rPh sb="3" eb="5">
      <t>カツドウ</t>
    </rPh>
    <rPh sb="5" eb="7">
      <t>シキン</t>
    </rPh>
    <rPh sb="7" eb="9">
      <t>シュウシ</t>
    </rPh>
    <rPh sb="9" eb="11">
      <t>サガク</t>
    </rPh>
    <phoneticPr fontId="1"/>
  </si>
  <si>
    <t>施設整備等による収支</t>
    <rPh sb="0" eb="2">
      <t>シセツ</t>
    </rPh>
    <rPh sb="2" eb="4">
      <t>セイビ</t>
    </rPh>
    <rPh sb="4" eb="5">
      <t>トウ</t>
    </rPh>
    <rPh sb="8" eb="10">
      <t>シュウシ</t>
    </rPh>
    <phoneticPr fontId="1"/>
  </si>
  <si>
    <t>設備整備等寄付金収入</t>
    <rPh sb="0" eb="2">
      <t>セツビ</t>
    </rPh>
    <rPh sb="2" eb="4">
      <t>セイビ</t>
    </rPh>
    <rPh sb="4" eb="5">
      <t>トウ</t>
    </rPh>
    <rPh sb="5" eb="8">
      <t>キフキン</t>
    </rPh>
    <rPh sb="8" eb="10">
      <t>シュウニュウ</t>
    </rPh>
    <phoneticPr fontId="1"/>
  </si>
  <si>
    <t>【施設整備等収入計】</t>
    <rPh sb="1" eb="3">
      <t>シセツ</t>
    </rPh>
    <rPh sb="3" eb="5">
      <t>セイビ</t>
    </rPh>
    <rPh sb="5" eb="6">
      <t>トウ</t>
    </rPh>
    <rPh sb="6" eb="8">
      <t>シュウニュウ</t>
    </rPh>
    <rPh sb="8" eb="9">
      <t>ケイ</t>
    </rPh>
    <phoneticPr fontId="1"/>
  </si>
  <si>
    <t>固定資産取得支出</t>
    <rPh sb="0" eb="2">
      <t>コテイ</t>
    </rPh>
    <rPh sb="2" eb="4">
      <t>シサン</t>
    </rPh>
    <rPh sb="4" eb="6">
      <t>シュトク</t>
    </rPh>
    <rPh sb="6" eb="8">
      <t>シシュツ</t>
    </rPh>
    <phoneticPr fontId="1"/>
  </si>
  <si>
    <t>【施設整備等資金収支差額】</t>
    <rPh sb="1" eb="3">
      <t>シセツ</t>
    </rPh>
    <rPh sb="3" eb="5">
      <t>セイビ</t>
    </rPh>
    <rPh sb="5" eb="6">
      <t>トウ</t>
    </rPh>
    <rPh sb="6" eb="8">
      <t>シキン</t>
    </rPh>
    <rPh sb="8" eb="10">
      <t>シュウシ</t>
    </rPh>
    <rPh sb="10" eb="12">
      <t>サガク</t>
    </rPh>
    <phoneticPr fontId="1"/>
  </si>
  <si>
    <t>借入金収入</t>
    <rPh sb="0" eb="2">
      <t>カリイレ</t>
    </rPh>
    <rPh sb="2" eb="3">
      <t>キン</t>
    </rPh>
    <rPh sb="3" eb="5">
      <t>シュウニュウ</t>
    </rPh>
    <phoneticPr fontId="1"/>
  </si>
  <si>
    <t>【施設整備等支出計】</t>
    <rPh sb="1" eb="3">
      <t>シセツ</t>
    </rPh>
    <rPh sb="3" eb="5">
      <t>セイビ</t>
    </rPh>
    <rPh sb="5" eb="6">
      <t>トウ</t>
    </rPh>
    <rPh sb="6" eb="8">
      <t>シシュツ</t>
    </rPh>
    <rPh sb="8" eb="9">
      <t>ケイ</t>
    </rPh>
    <phoneticPr fontId="1"/>
  </si>
  <si>
    <t>人件費支出</t>
    <rPh sb="0" eb="3">
      <t>ジンケンヒ</t>
    </rPh>
    <rPh sb="3" eb="5">
      <t>シシュツ</t>
    </rPh>
    <phoneticPr fontId="1"/>
  </si>
  <si>
    <t>事務費支出</t>
    <rPh sb="0" eb="2">
      <t>ジム</t>
    </rPh>
    <rPh sb="2" eb="3">
      <t>ヒ</t>
    </rPh>
    <rPh sb="3" eb="5">
      <t>シシュツ</t>
    </rPh>
    <phoneticPr fontId="1"/>
  </si>
  <si>
    <t>事業費支出</t>
    <rPh sb="0" eb="2">
      <t>ジギョウ</t>
    </rPh>
    <rPh sb="2" eb="3">
      <t>ヒ</t>
    </rPh>
    <rPh sb="3" eb="5">
      <t>シシュツ</t>
    </rPh>
    <phoneticPr fontId="1"/>
  </si>
  <si>
    <t>備　　考</t>
    <rPh sb="0" eb="1">
      <t>ビ</t>
    </rPh>
    <rPh sb="3" eb="4">
      <t>コウ</t>
    </rPh>
    <phoneticPr fontId="1"/>
  </si>
  <si>
    <t>（単位：円）</t>
    <rPh sb="1" eb="3">
      <t>タンイ</t>
    </rPh>
    <rPh sb="4" eb="5">
      <t>エン</t>
    </rPh>
    <phoneticPr fontId="1"/>
  </si>
  <si>
    <t>【事業活動収入計】　</t>
    <rPh sb="1" eb="3">
      <t>ジギョウ</t>
    </rPh>
    <rPh sb="3" eb="5">
      <t>カツドウ</t>
    </rPh>
    <rPh sb="5" eb="7">
      <t>シュウニュウ</t>
    </rPh>
    <rPh sb="7" eb="8">
      <t>ケイ</t>
    </rPh>
    <phoneticPr fontId="1"/>
  </si>
  <si>
    <t>【事業活動支出計】　</t>
    <rPh sb="1" eb="3">
      <t>ジギョウ</t>
    </rPh>
    <rPh sb="3" eb="5">
      <t>カツドウ</t>
    </rPh>
    <rPh sb="5" eb="7">
      <t>シシュツ</t>
    </rPh>
    <rPh sb="7" eb="8">
      <t>ケイ</t>
    </rPh>
    <phoneticPr fontId="1"/>
  </si>
  <si>
    <t>施設整備等補助金収入</t>
    <rPh sb="0" eb="2">
      <t>シセツ</t>
    </rPh>
    <rPh sb="2" eb="4">
      <t>セイビ</t>
    </rPh>
    <rPh sb="4" eb="5">
      <t>トウ</t>
    </rPh>
    <rPh sb="5" eb="8">
      <t>ホジョキン</t>
    </rPh>
    <rPh sb="8" eb="10">
      <t>シュウニュウ</t>
    </rPh>
    <phoneticPr fontId="1"/>
  </si>
  <si>
    <t>その他の活動による収支</t>
    <rPh sb="2" eb="3">
      <t>タ</t>
    </rPh>
    <rPh sb="4" eb="6">
      <t>カツドウ</t>
    </rPh>
    <rPh sb="9" eb="11">
      <t>シュウシ</t>
    </rPh>
    <phoneticPr fontId="1"/>
  </si>
  <si>
    <t>【その他の活動収入計】</t>
    <rPh sb="3" eb="4">
      <t>タ</t>
    </rPh>
    <rPh sb="5" eb="7">
      <t>カツドウ</t>
    </rPh>
    <rPh sb="7" eb="9">
      <t>シュウニュウ</t>
    </rPh>
    <rPh sb="9" eb="10">
      <t>ケイ</t>
    </rPh>
    <phoneticPr fontId="1"/>
  </si>
  <si>
    <t>【その他の活動支出計】</t>
    <rPh sb="3" eb="4">
      <t>タ</t>
    </rPh>
    <rPh sb="5" eb="7">
      <t>カツドウ</t>
    </rPh>
    <rPh sb="7" eb="9">
      <t>シシュツ</t>
    </rPh>
    <rPh sb="9" eb="10">
      <t>ケイ</t>
    </rPh>
    <phoneticPr fontId="1"/>
  </si>
  <si>
    <t>【その他の活動資金収支差額】</t>
    <rPh sb="3" eb="4">
      <t>タ</t>
    </rPh>
    <rPh sb="5" eb="7">
      <t>カツドウ</t>
    </rPh>
    <rPh sb="7" eb="9">
      <t>シキン</t>
    </rPh>
    <rPh sb="9" eb="11">
      <t>シュウシ</t>
    </rPh>
    <rPh sb="11" eb="13">
      <t>サガク</t>
    </rPh>
    <phoneticPr fontId="1"/>
  </si>
  <si>
    <t>予備費支出</t>
    <rPh sb="0" eb="3">
      <t>ヨビヒ</t>
    </rPh>
    <rPh sb="3" eb="5">
      <t>シシュツ</t>
    </rPh>
    <phoneticPr fontId="1"/>
  </si>
  <si>
    <t>当期資金収支差額合計</t>
    <rPh sb="0" eb="2">
      <t>トウキ</t>
    </rPh>
    <rPh sb="2" eb="4">
      <t>シキン</t>
    </rPh>
    <rPh sb="4" eb="6">
      <t>シュウシ</t>
    </rPh>
    <rPh sb="6" eb="8">
      <t>サガク</t>
    </rPh>
    <rPh sb="8" eb="10">
      <t>ゴウケイ</t>
    </rPh>
    <phoneticPr fontId="1"/>
  </si>
  <si>
    <t>利用者負担金収入1割</t>
    <rPh sb="0" eb="3">
      <t>リヨウシャ</t>
    </rPh>
    <rPh sb="3" eb="5">
      <t>フタン</t>
    </rPh>
    <rPh sb="5" eb="6">
      <t>キン</t>
    </rPh>
    <rPh sb="6" eb="8">
      <t>シュウニュウ</t>
    </rPh>
    <rPh sb="9" eb="10">
      <t>ワリ</t>
    </rPh>
    <phoneticPr fontId="1"/>
  </si>
  <si>
    <t>介護報酬収入 9割</t>
    <rPh sb="0" eb="2">
      <t>カイゴ</t>
    </rPh>
    <rPh sb="2" eb="4">
      <t>ホウシュウ</t>
    </rPh>
    <rPh sb="4" eb="6">
      <t>シュウニュウ</t>
    </rPh>
    <rPh sb="8" eb="9">
      <t>ワリ</t>
    </rPh>
    <phoneticPr fontId="1"/>
  </si>
  <si>
    <t>利用者（居住費・食費）</t>
    <rPh sb="0" eb="3">
      <t>リヨウシャ</t>
    </rPh>
    <rPh sb="4" eb="6">
      <t>キョジュウ</t>
    </rPh>
    <rPh sb="6" eb="7">
      <t>ヒ</t>
    </rPh>
    <rPh sb="8" eb="10">
      <t>ショクヒ</t>
    </rPh>
    <phoneticPr fontId="1"/>
  </si>
  <si>
    <t>差異（A）－（B）</t>
    <rPh sb="0" eb="1">
      <t>サ</t>
    </rPh>
    <rPh sb="1" eb="2">
      <t>イ</t>
    </rPh>
    <phoneticPr fontId="1"/>
  </si>
  <si>
    <t>設備資金借入元金支出</t>
    <rPh sb="0" eb="4">
      <t>セツビシキン</t>
    </rPh>
    <rPh sb="4" eb="6">
      <t>カリイレ</t>
    </rPh>
    <rPh sb="6" eb="8">
      <t>ガンキン</t>
    </rPh>
    <rPh sb="8" eb="10">
      <t>シシュツ</t>
    </rPh>
    <phoneticPr fontId="1"/>
  </si>
  <si>
    <t>長期運営資金借入金元金支出</t>
    <rPh sb="0" eb="2">
      <t>チョウキ</t>
    </rPh>
    <rPh sb="2" eb="6">
      <t>ウンエイシキン</t>
    </rPh>
    <rPh sb="6" eb="9">
      <t>カリイレキン</t>
    </rPh>
    <rPh sb="9" eb="11">
      <t>ガンキン</t>
    </rPh>
    <rPh sb="11" eb="13">
      <t>シシュツ</t>
    </rPh>
    <phoneticPr fontId="1"/>
  </si>
  <si>
    <t>　</t>
    <phoneticPr fontId="1"/>
  </si>
  <si>
    <t>その他受取利息等収入</t>
    <rPh sb="2" eb="3">
      <t>タ</t>
    </rPh>
    <rPh sb="3" eb="5">
      <t>ウケトリ</t>
    </rPh>
    <rPh sb="5" eb="7">
      <t>リソク</t>
    </rPh>
    <rPh sb="7" eb="8">
      <t>トウ</t>
    </rPh>
    <rPh sb="8" eb="10">
      <t>シュウニュウ</t>
    </rPh>
    <phoneticPr fontId="1"/>
  </si>
  <si>
    <t>その他支払利息等支出</t>
    <rPh sb="2" eb="3">
      <t>タ</t>
    </rPh>
    <rPh sb="3" eb="5">
      <t>シハラ</t>
    </rPh>
    <rPh sb="5" eb="7">
      <t>リソク</t>
    </rPh>
    <rPh sb="7" eb="8">
      <t>トウ</t>
    </rPh>
    <rPh sb="8" eb="10">
      <t>シシュツ</t>
    </rPh>
    <phoneticPr fontId="1"/>
  </si>
  <si>
    <t>第1号様式の1</t>
  </si>
  <si>
    <t>補正予算</t>
    <rPh sb="0" eb="4">
      <t>ホセイヨサン</t>
    </rPh>
    <phoneticPr fontId="1"/>
  </si>
  <si>
    <t>予算額</t>
    <rPh sb="0" eb="3">
      <t>ヨサンガク</t>
    </rPh>
    <phoneticPr fontId="1"/>
  </si>
  <si>
    <t>議案第　1号</t>
    <rPh sb="0" eb="2">
      <t>ギアン</t>
    </rPh>
    <rPh sb="2" eb="3">
      <t>ダイ</t>
    </rPh>
    <rPh sb="5" eb="6">
      <t>ゴウ</t>
    </rPh>
    <phoneticPr fontId="1"/>
  </si>
  <si>
    <t>設備整備等借入金収入</t>
    <rPh sb="0" eb="2">
      <t>セツビ</t>
    </rPh>
    <rPh sb="2" eb="4">
      <t>セイビ</t>
    </rPh>
    <rPh sb="4" eb="5">
      <t>トウ</t>
    </rPh>
    <rPh sb="5" eb="7">
      <t>カリイレ</t>
    </rPh>
    <rPh sb="7" eb="8">
      <t>キン</t>
    </rPh>
    <rPh sb="8" eb="10">
      <t>シュウニュウ</t>
    </rPh>
    <phoneticPr fontId="1"/>
  </si>
  <si>
    <t>議案第 3号</t>
    <rPh sb="0" eb="2">
      <t>ギアン</t>
    </rPh>
    <rPh sb="2" eb="3">
      <t>ダイ</t>
    </rPh>
    <rPh sb="5" eb="6">
      <t>ゴウ</t>
    </rPh>
    <phoneticPr fontId="1"/>
  </si>
  <si>
    <t>※　長期運営資金借入金元金支出（残額約3200万円の内、須坂市へ年間約72万円の返済、八十二銀行へは返済休止中）</t>
    <rPh sb="2" eb="4">
      <t>チョウキ</t>
    </rPh>
    <rPh sb="4" eb="8">
      <t>ウンエイシキン</t>
    </rPh>
    <rPh sb="8" eb="11">
      <t>カリイレキン</t>
    </rPh>
    <rPh sb="11" eb="13">
      <t>ガンキン</t>
    </rPh>
    <rPh sb="13" eb="15">
      <t>シシュツ</t>
    </rPh>
    <rPh sb="16" eb="18">
      <t>ザンガク</t>
    </rPh>
    <rPh sb="18" eb="19">
      <t>ヤク</t>
    </rPh>
    <rPh sb="23" eb="24">
      <t>マン</t>
    </rPh>
    <rPh sb="24" eb="25">
      <t>エン</t>
    </rPh>
    <rPh sb="26" eb="27">
      <t>ウチ</t>
    </rPh>
    <rPh sb="28" eb="31">
      <t>スザカシ</t>
    </rPh>
    <rPh sb="32" eb="34">
      <t>ネンカン</t>
    </rPh>
    <rPh sb="34" eb="35">
      <t>ヤク</t>
    </rPh>
    <rPh sb="37" eb="38">
      <t>マン</t>
    </rPh>
    <rPh sb="38" eb="39">
      <t>エン</t>
    </rPh>
    <rPh sb="40" eb="42">
      <t>ヘンサイ</t>
    </rPh>
    <rPh sb="43" eb="48">
      <t>ハチジュウニギンコウ</t>
    </rPh>
    <rPh sb="50" eb="52">
      <t>ヘンサイ</t>
    </rPh>
    <rPh sb="52" eb="54">
      <t>キュウシ</t>
    </rPh>
    <rPh sb="54" eb="55">
      <t>チュウ</t>
    </rPh>
    <phoneticPr fontId="1"/>
  </si>
  <si>
    <t>※　設備資金借入元金支出（建設費借入返済約70万＋増築借入返済7万＝77万☓12ヶ月＝924万円）</t>
    <rPh sb="2" eb="6">
      <t>セツビシキン</t>
    </rPh>
    <rPh sb="6" eb="8">
      <t>カリイレ</t>
    </rPh>
    <rPh sb="8" eb="10">
      <t>ガンキン</t>
    </rPh>
    <rPh sb="10" eb="12">
      <t>シシュツ</t>
    </rPh>
    <rPh sb="13" eb="16">
      <t>ケンセツヒ</t>
    </rPh>
    <rPh sb="16" eb="18">
      <t>カリイレ</t>
    </rPh>
    <rPh sb="18" eb="20">
      <t>ヘンサイ</t>
    </rPh>
    <rPh sb="20" eb="21">
      <t>ヤク</t>
    </rPh>
    <rPh sb="23" eb="24">
      <t>マン</t>
    </rPh>
    <rPh sb="25" eb="27">
      <t>ゾウチク</t>
    </rPh>
    <rPh sb="27" eb="29">
      <t>カリイレ</t>
    </rPh>
    <rPh sb="29" eb="31">
      <t>ヘンサイ</t>
    </rPh>
    <rPh sb="32" eb="33">
      <t>マン</t>
    </rPh>
    <rPh sb="36" eb="37">
      <t>マン</t>
    </rPh>
    <rPh sb="41" eb="42">
      <t>ゲツ</t>
    </rPh>
    <rPh sb="46" eb="47">
      <t>マン</t>
    </rPh>
    <rPh sb="47" eb="48">
      <t>エン</t>
    </rPh>
    <phoneticPr fontId="1"/>
  </si>
  <si>
    <t>※参考R3決算額</t>
    <rPh sb="1" eb="3">
      <t>サンコウ</t>
    </rPh>
    <rPh sb="5" eb="8">
      <t>ケッサンガク</t>
    </rPh>
    <phoneticPr fontId="1"/>
  </si>
  <si>
    <t>R 4年度予算（B）</t>
    <rPh sb="3" eb="5">
      <t>ネンド</t>
    </rPh>
    <rPh sb="5" eb="7">
      <t>ヨサン</t>
    </rPh>
    <phoneticPr fontId="1"/>
  </si>
  <si>
    <t>R 5年度予算（A）</t>
    <rPh sb="3" eb="5">
      <t>ネンド</t>
    </rPh>
    <rPh sb="5" eb="7">
      <t>ヨサン</t>
    </rPh>
    <phoneticPr fontId="1"/>
  </si>
  <si>
    <t>　　　　　　　　　　　　　　　　　資 金 収 支 計 算 書( 令 和 5 年 度 予 算 書 ）　　　　　　　　　　</t>
    <rPh sb="17" eb="18">
      <t>シ</t>
    </rPh>
    <rPh sb="19" eb="20">
      <t>キン</t>
    </rPh>
    <rPh sb="21" eb="22">
      <t>オサム</t>
    </rPh>
    <rPh sb="23" eb="24">
      <t>シ</t>
    </rPh>
    <rPh sb="25" eb="26">
      <t>ケイ</t>
    </rPh>
    <rPh sb="27" eb="28">
      <t>サン</t>
    </rPh>
    <rPh sb="29" eb="30">
      <t>ショ</t>
    </rPh>
    <rPh sb="32" eb="33">
      <t>レイ</t>
    </rPh>
    <rPh sb="34" eb="35">
      <t>ワ</t>
    </rPh>
    <rPh sb="38" eb="39">
      <t>トシ</t>
    </rPh>
    <rPh sb="40" eb="41">
      <t>ド</t>
    </rPh>
    <rPh sb="42" eb="43">
      <t>ヨ</t>
    </rPh>
    <rPh sb="44" eb="45">
      <t>サン</t>
    </rPh>
    <rPh sb="46" eb="47">
      <t>ショ</t>
    </rPh>
    <phoneticPr fontId="1"/>
  </si>
  <si>
    <t>補助金収入は計算外</t>
    <rPh sb="0" eb="5">
      <t>ホジョキンシュウニュウ</t>
    </rPh>
    <rPh sb="6" eb="9">
      <t>ケイサンガイ</t>
    </rPh>
    <phoneticPr fontId="1"/>
  </si>
  <si>
    <t>市補助金返済*2</t>
    <rPh sb="0" eb="1">
      <t>シ</t>
    </rPh>
    <rPh sb="1" eb="6">
      <t>ホジョキンヘンサイ</t>
    </rPh>
    <phoneticPr fontId="1"/>
  </si>
  <si>
    <t>、</t>
    <phoneticPr fontId="1"/>
  </si>
  <si>
    <t>累計額（2月）</t>
    <rPh sb="0" eb="2">
      <t>ルイケイ</t>
    </rPh>
    <rPh sb="2" eb="3">
      <t>ガク</t>
    </rPh>
    <rPh sb="5" eb="6">
      <t>ガツ</t>
    </rPh>
    <phoneticPr fontId="1"/>
  </si>
  <si>
    <t>R4.4.1～R5.2.28（11ヶ月分）</t>
    <rPh sb="18" eb="19">
      <t>ゲツ</t>
    </rPh>
    <rPh sb="19" eb="20">
      <t>ブン</t>
    </rPh>
    <phoneticPr fontId="1"/>
  </si>
  <si>
    <t>R5年2月末資金収支額より積算</t>
    <rPh sb="2" eb="3">
      <t>ネン</t>
    </rPh>
    <rPh sb="4" eb="6">
      <t>ガツマツ</t>
    </rPh>
    <rPh sb="6" eb="8">
      <t>シキン</t>
    </rPh>
    <rPh sb="8" eb="10">
      <t>シュウシ</t>
    </rPh>
    <rPh sb="10" eb="11">
      <t>ガク</t>
    </rPh>
    <rPh sb="13" eb="15">
      <t>セキサン</t>
    </rPh>
    <phoneticPr fontId="1"/>
  </si>
  <si>
    <t>※　予算積算参考資料</t>
    <rPh sb="2" eb="4">
      <t>ヨサン</t>
    </rPh>
    <rPh sb="4" eb="6">
      <t>セキサン</t>
    </rPh>
    <rPh sb="6" eb="10">
      <t>サンコウシリョウ</t>
    </rPh>
    <phoneticPr fontId="1"/>
  </si>
  <si>
    <t>1ヶ月平均①</t>
    <rPh sb="2" eb="3">
      <t>ゲツ</t>
    </rPh>
    <rPh sb="3" eb="5">
      <t>ヘイキン</t>
    </rPh>
    <phoneticPr fontId="1"/>
  </si>
  <si>
    <t>予定年額①＊12</t>
    <rPh sb="0" eb="2">
      <t>ヨテイ</t>
    </rPh>
    <rPh sb="2" eb="4">
      <t>ネンガク</t>
    </rPh>
    <phoneticPr fontId="1"/>
  </si>
  <si>
    <t>　…　八十二銀行返済休止中の元金の返済を年額100～200万程度の返済予定（年間の収支差額により変動）とする。</t>
    <rPh sb="3" eb="8">
      <t>ハチジュウニギンコウ</t>
    </rPh>
    <rPh sb="8" eb="10">
      <t>ヘンサイ</t>
    </rPh>
    <rPh sb="10" eb="12">
      <t>キュウシ</t>
    </rPh>
    <rPh sb="12" eb="13">
      <t>チュウ</t>
    </rPh>
    <rPh sb="14" eb="16">
      <t>ガンキン</t>
    </rPh>
    <rPh sb="17" eb="19">
      <t>ヘンサイ</t>
    </rPh>
    <rPh sb="20" eb="22">
      <t>ネンガク</t>
    </rPh>
    <rPh sb="29" eb="30">
      <t>マン</t>
    </rPh>
    <rPh sb="30" eb="32">
      <t>テイド</t>
    </rPh>
    <rPh sb="33" eb="35">
      <t>ヘンサイ</t>
    </rPh>
    <rPh sb="35" eb="37">
      <t>ヨテイ</t>
    </rPh>
    <rPh sb="38" eb="40">
      <t>ネンカン</t>
    </rPh>
    <rPh sb="41" eb="43">
      <t>シュウシ</t>
    </rPh>
    <rPh sb="43" eb="45">
      <t>サガク</t>
    </rPh>
    <rPh sb="48" eb="50">
      <t>ヘンドウ</t>
    </rPh>
    <phoneticPr fontId="1"/>
  </si>
  <si>
    <t>陰圧装置</t>
    <rPh sb="0" eb="4">
      <t>インアツソウチ</t>
    </rPh>
    <phoneticPr fontId="1"/>
  </si>
  <si>
    <t>　　　　　　　　　　　　　　　　　資 金 収 支 計 算 書( 令和 5年度 補正予算書 ）　　　　　　　　　　</t>
    <rPh sb="17" eb="18">
      <t>シ</t>
    </rPh>
    <rPh sb="19" eb="20">
      <t>キン</t>
    </rPh>
    <rPh sb="21" eb="22">
      <t>オサム</t>
    </rPh>
    <rPh sb="23" eb="24">
      <t>シ</t>
    </rPh>
    <rPh sb="25" eb="26">
      <t>ケイ</t>
    </rPh>
    <rPh sb="27" eb="28">
      <t>サン</t>
    </rPh>
    <rPh sb="29" eb="30">
      <t>ショ</t>
    </rPh>
    <rPh sb="32" eb="33">
      <t>レイ</t>
    </rPh>
    <rPh sb="33" eb="34">
      <t>ワ</t>
    </rPh>
    <rPh sb="36" eb="37">
      <t>トシ</t>
    </rPh>
    <rPh sb="37" eb="38">
      <t>ド</t>
    </rPh>
    <rPh sb="39" eb="43">
      <t>ホセイヨサン</t>
    </rPh>
    <rPh sb="43" eb="44">
      <t>ショ</t>
    </rPh>
    <phoneticPr fontId="1"/>
  </si>
  <si>
    <t>（自）令和　5年4月 1日　（至）令和　6年 3月31日</t>
    <rPh sb="1" eb="2">
      <t>ジ</t>
    </rPh>
    <rPh sb="3" eb="5">
      <t>レイワ</t>
    </rPh>
    <rPh sb="7" eb="8">
      <t>ネン</t>
    </rPh>
    <rPh sb="9" eb="10">
      <t>ガツ</t>
    </rPh>
    <rPh sb="12" eb="13">
      <t>ニチ</t>
    </rPh>
    <rPh sb="15" eb="16">
      <t>イタル</t>
    </rPh>
    <rPh sb="17" eb="19">
      <t>レイワ</t>
    </rPh>
    <rPh sb="21" eb="22">
      <t>ネン</t>
    </rPh>
    <rPh sb="24" eb="25">
      <t>ガツ</t>
    </rPh>
    <rPh sb="27" eb="28">
      <t>ニチ</t>
    </rPh>
    <phoneticPr fontId="1"/>
  </si>
  <si>
    <t>陰圧装置・浴室改修</t>
    <rPh sb="0" eb="4">
      <t>インアツソウチ</t>
    </rPh>
    <rPh sb="5" eb="7">
      <t>ヨクシツ</t>
    </rPh>
    <rPh sb="7" eb="9">
      <t>カイシュウ</t>
    </rPh>
    <phoneticPr fontId="1"/>
  </si>
  <si>
    <t>※　長野県が実施するコロナ等新型ウイルス感染拡大防止事業として傷病罹患者を一時的に別室に移し、その個室専用の気圧変化（陰圧）対応装置の設置に伴う、事業費（全額補助）及び、3つある浴室の、木製すのこ等が腐食により修繕を要したため、浴室内の床の構造をタイル等に新ためる工事を施行した事に伴う補正。今後、残る２つの浴室も改修予定。</t>
    <rPh sb="2" eb="5">
      <t>ナガノケン</t>
    </rPh>
    <rPh sb="6" eb="8">
      <t>ジッシ</t>
    </rPh>
    <rPh sb="13" eb="14">
      <t>トウ</t>
    </rPh>
    <rPh sb="14" eb="16">
      <t>シンガタ</t>
    </rPh>
    <rPh sb="33" eb="36">
      <t>リカンシャ</t>
    </rPh>
    <rPh sb="37" eb="40">
      <t>イチジテキ</t>
    </rPh>
    <rPh sb="41" eb="43">
      <t>ベッシツ</t>
    </rPh>
    <rPh sb="44" eb="45">
      <t>ウツ</t>
    </rPh>
    <rPh sb="49" eb="53">
      <t>コシツセンヨウ</t>
    </rPh>
    <rPh sb="54" eb="58">
      <t>キアツヘンカ</t>
    </rPh>
    <rPh sb="59" eb="61">
      <t>インアツ</t>
    </rPh>
    <rPh sb="62" eb="66">
      <t>タイオウソウチ</t>
    </rPh>
    <rPh sb="67" eb="69">
      <t>セッチ</t>
    </rPh>
    <rPh sb="70" eb="71">
      <t>トモナ</t>
    </rPh>
    <rPh sb="73" eb="76">
      <t>ジギョウヒ</t>
    </rPh>
    <rPh sb="77" eb="81">
      <t>ゼンガクホジョ</t>
    </rPh>
    <rPh sb="82" eb="83">
      <t>オヨ</t>
    </rPh>
    <rPh sb="89" eb="91">
      <t>ヨクシツ</t>
    </rPh>
    <rPh sb="93" eb="95">
      <t>モクセイ</t>
    </rPh>
    <rPh sb="98" eb="99">
      <t>トウ</t>
    </rPh>
    <rPh sb="100" eb="102">
      <t>フショク</t>
    </rPh>
    <rPh sb="105" eb="107">
      <t>シュウゼン</t>
    </rPh>
    <rPh sb="108" eb="109">
      <t>ヨウ</t>
    </rPh>
    <rPh sb="114" eb="116">
      <t>ヨクシツ</t>
    </rPh>
    <rPh sb="116" eb="117">
      <t>ナイ</t>
    </rPh>
    <rPh sb="118" eb="119">
      <t>ユカ</t>
    </rPh>
    <rPh sb="120" eb="122">
      <t>コウゾウ</t>
    </rPh>
    <rPh sb="126" eb="127">
      <t>トウ</t>
    </rPh>
    <rPh sb="128" eb="129">
      <t>アラ</t>
    </rPh>
    <rPh sb="132" eb="134">
      <t>コウジ</t>
    </rPh>
    <rPh sb="135" eb="137">
      <t>セコウ</t>
    </rPh>
    <rPh sb="139" eb="140">
      <t>コト</t>
    </rPh>
    <rPh sb="141" eb="142">
      <t>トモナ</t>
    </rPh>
    <rPh sb="143" eb="145">
      <t>ホセイ</t>
    </rPh>
    <rPh sb="146" eb="148">
      <t>コンゴ</t>
    </rPh>
    <rPh sb="149" eb="150">
      <t>ノコ</t>
    </rPh>
    <rPh sb="154" eb="156">
      <t>ヨクシツ</t>
    </rPh>
    <rPh sb="157" eb="161">
      <t>カイシュウヨテイ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</si>
</sst>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medium">
        <color auto="1"/>
      </right>
      <top/>
      <bottom/>
      <diagonal/>
    </border>
    <border>
      <left/>
      <right/>
      <top style="medium">
        <color indexed="64"/>
      </top>
      <bottom/>
      <diagonal/>
    </border>
    <border>
      <left/>
      <right/>
      <top/>
      <bottom style="thin">
        <color indexed="64"/>
      </bottom>
      <diagonal/>
    </border>
    <border>
      <left/>
      <right style="thin">
        <color auto="1"/>
      </right>
      <top/>
      <bottom/>
      <diagonal/>
    </border>
    <border>
      <left style="thin">
        <color auto="1"/>
      </left>
      <right/>
      <top/>
      <bottom style="thin">
        <color indexed="64"/>
      </bottom>
      <diagonal/>
    </border>
    <border>
      <left/>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4">
    <xf numFmtId="0" fontId="0" fillId="0" borderId="0" xfId="0">
      <alignment vertical="center"/>
    </xf>
    <xf numFmtId="176" fontId="0" fillId="0" borderId="0" xfId="0" applyNumberFormat="1" applyAlignment="1">
      <alignment horizontal="center" vertical="center"/>
    </xf>
    <xf numFmtId="176" fontId="0" fillId="0" borderId="0" xfId="0" applyNumberFormat="1" applyAlignment="1">
      <alignment horizontal="right" vertical="center"/>
    </xf>
    <xf numFmtId="38" fontId="0" fillId="0" borderId="0" xfId="1" applyFont="1">
      <alignment vertical="center"/>
    </xf>
    <xf numFmtId="0" fontId="0" fillId="0" borderId="0" xfId="0" applyAlignment="1">
      <alignment horizontal="center" vertical="center"/>
    </xf>
    <xf numFmtId="0" fontId="0" fillId="0" borderId="0" xfId="0" applyAlignment="1">
      <alignment horizontal="right" vertical="center"/>
    </xf>
    <xf numFmtId="176" fontId="9" fillId="0" borderId="14"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5" xfId="0" applyNumberFormat="1" applyFont="1" applyBorder="1">
      <alignment vertical="center"/>
    </xf>
    <xf numFmtId="176" fontId="9" fillId="0" borderId="6" xfId="0" applyNumberFormat="1" applyFont="1" applyBorder="1">
      <alignment vertical="center"/>
    </xf>
    <xf numFmtId="176" fontId="9" fillId="0" borderId="1" xfId="0" applyNumberFormat="1" applyFont="1" applyBorder="1">
      <alignment vertical="center"/>
    </xf>
    <xf numFmtId="176" fontId="9" fillId="0" borderId="8" xfId="0" applyNumberFormat="1" applyFont="1" applyBorder="1">
      <alignment vertical="center"/>
    </xf>
    <xf numFmtId="176" fontId="9" fillId="0" borderId="2" xfId="0" applyNumberFormat="1" applyFont="1" applyBorder="1">
      <alignment vertical="center"/>
    </xf>
    <xf numFmtId="176" fontId="9" fillId="0" borderId="9" xfId="0" applyNumberFormat="1" applyFont="1" applyBorder="1">
      <alignment vertical="center"/>
    </xf>
    <xf numFmtId="176" fontId="9" fillId="0" borderId="16" xfId="0" applyNumberFormat="1" applyFont="1" applyBorder="1">
      <alignment vertical="center"/>
    </xf>
    <xf numFmtId="176" fontId="9" fillId="0" borderId="17" xfId="0" applyNumberFormat="1" applyFont="1" applyBorder="1">
      <alignment vertical="center"/>
    </xf>
    <xf numFmtId="176" fontId="9" fillId="0" borderId="12" xfId="0" applyNumberFormat="1" applyFont="1" applyBorder="1">
      <alignment vertical="center"/>
    </xf>
    <xf numFmtId="176" fontId="9" fillId="0" borderId="3" xfId="0" applyNumberFormat="1" applyFont="1" applyBorder="1">
      <alignment vertical="center"/>
    </xf>
    <xf numFmtId="176" fontId="9" fillId="0" borderId="10" xfId="0" applyNumberFormat="1" applyFont="1" applyBorder="1">
      <alignment vertical="center"/>
    </xf>
    <xf numFmtId="176" fontId="9" fillId="0" borderId="14" xfId="0" applyNumberFormat="1" applyFont="1" applyBorder="1">
      <alignment vertical="center"/>
    </xf>
    <xf numFmtId="176" fontId="9" fillId="0" borderId="15" xfId="0" applyNumberFormat="1" applyFont="1" applyBorder="1">
      <alignment vertical="center"/>
    </xf>
    <xf numFmtId="0" fontId="8" fillId="0" borderId="21" xfId="0" applyFont="1" applyBorder="1" applyAlignment="1">
      <alignment horizontal="center" vertical="center"/>
    </xf>
    <xf numFmtId="176" fontId="7" fillId="0" borderId="14" xfId="0" applyNumberFormat="1" applyFont="1" applyBorder="1" applyAlignment="1">
      <alignment horizontal="center" vertical="center"/>
    </xf>
    <xf numFmtId="38" fontId="0" fillId="0" borderId="0" xfId="1" applyFont="1" applyAlignment="1">
      <alignment horizontal="right" vertical="center"/>
    </xf>
    <xf numFmtId="38" fontId="9" fillId="0" borderId="0" xfId="1" applyFont="1" applyBorder="1" applyAlignment="1">
      <alignment horizontal="right" vertical="center"/>
    </xf>
    <xf numFmtId="38" fontId="8" fillId="0" borderId="0" xfId="1" applyFont="1" applyBorder="1" applyAlignment="1">
      <alignment horizontal="center" vertical="center"/>
    </xf>
    <xf numFmtId="38" fontId="0" fillId="0" borderId="0" xfId="1" applyFont="1" applyAlignment="1">
      <alignment horizontal="center" vertical="center"/>
    </xf>
    <xf numFmtId="38" fontId="9" fillId="0" borderId="0" xfId="1" applyFont="1" applyAlignment="1">
      <alignment horizontal="right" vertical="center"/>
    </xf>
    <xf numFmtId="38" fontId="9" fillId="0" borderId="0" xfId="1" applyFont="1" applyAlignment="1">
      <alignment horizontal="center" vertical="center"/>
    </xf>
    <xf numFmtId="38" fontId="9" fillId="0" borderId="0" xfId="1" applyFont="1" applyBorder="1" applyAlignment="1">
      <alignment horizontal="center" vertical="center"/>
    </xf>
    <xf numFmtId="176" fontId="9" fillId="0" borderId="3" xfId="0" applyNumberFormat="1" applyFont="1" applyBorder="1" applyAlignment="1">
      <alignment horizontal="center" vertical="center"/>
    </xf>
    <xf numFmtId="176" fontId="9" fillId="0" borderId="20" xfId="0" applyNumberFormat="1" applyFont="1" applyBorder="1" applyAlignment="1">
      <alignment horizontal="right" vertical="center"/>
    </xf>
    <xf numFmtId="38" fontId="7" fillId="0" borderId="0" xfId="1" applyFont="1" applyBorder="1" applyAlignment="1">
      <alignment horizontal="right" vertical="center"/>
    </xf>
    <xf numFmtId="176" fontId="9" fillId="0" borderId="22" xfId="0" applyNumberFormat="1" applyFont="1" applyBorder="1">
      <alignment vertical="center"/>
    </xf>
    <xf numFmtId="176" fontId="9" fillId="0" borderId="23" xfId="0" applyNumberFormat="1" applyFont="1" applyBorder="1">
      <alignment vertical="center"/>
    </xf>
    <xf numFmtId="176" fontId="9" fillId="0" borderId="8" xfId="0" applyNumberFormat="1" applyFont="1" applyBorder="1" applyAlignment="1">
      <alignment horizontal="right" vertical="center"/>
    </xf>
    <xf numFmtId="0" fontId="0" fillId="0" borderId="0" xfId="0" applyAlignment="1">
      <alignment vertical="center" shrinkToFit="1"/>
    </xf>
    <xf numFmtId="176" fontId="0" fillId="0" borderId="0" xfId="0" applyNumberFormat="1" applyAlignment="1">
      <alignment horizontal="right" vertical="center" shrinkToFit="1"/>
    </xf>
    <xf numFmtId="176" fontId="9" fillId="0" borderId="5" xfId="0" applyNumberFormat="1" applyFont="1" applyBorder="1" applyAlignment="1">
      <alignment vertical="center" shrinkToFit="1"/>
    </xf>
    <xf numFmtId="176" fontId="9" fillId="0" borderId="1" xfId="0" applyNumberFormat="1" applyFont="1" applyBorder="1" applyAlignment="1">
      <alignment vertical="center" shrinkToFit="1"/>
    </xf>
    <xf numFmtId="176" fontId="9" fillId="0" borderId="2" xfId="0" applyNumberFormat="1" applyFont="1" applyBorder="1" applyAlignment="1">
      <alignment vertical="center" shrinkToFit="1"/>
    </xf>
    <xf numFmtId="176" fontId="9" fillId="0" borderId="3" xfId="0" applyNumberFormat="1" applyFont="1" applyBorder="1" applyAlignment="1">
      <alignment vertical="center" shrinkToFit="1"/>
    </xf>
    <xf numFmtId="38" fontId="9" fillId="0" borderId="0" xfId="1" applyFont="1" applyBorder="1">
      <alignment vertical="center"/>
    </xf>
    <xf numFmtId="176" fontId="9" fillId="0" borderId="24" xfId="0" applyNumberFormat="1" applyFont="1" applyBorder="1">
      <alignment vertical="center"/>
    </xf>
    <xf numFmtId="38" fontId="7" fillId="0" borderId="0" xfId="1" applyFont="1" applyAlignment="1">
      <alignment horizontal="left" vertical="center"/>
    </xf>
    <xf numFmtId="0" fontId="0" fillId="0" borderId="0" xfId="0" applyAlignment="1">
      <alignment vertical="top" wrapText="1"/>
    </xf>
    <xf numFmtId="176" fontId="10" fillId="0" borderId="0" xfId="0" applyNumberFormat="1" applyFont="1">
      <alignment vertical="center"/>
    </xf>
    <xf numFmtId="176" fontId="7" fillId="2" borderId="14" xfId="0" applyNumberFormat="1" applyFont="1" applyFill="1" applyBorder="1" applyAlignment="1">
      <alignment horizontal="center" vertical="center"/>
    </xf>
    <xf numFmtId="176" fontId="9" fillId="2" borderId="5" xfId="0" applyNumberFormat="1" applyFont="1" applyFill="1" applyBorder="1">
      <alignment vertical="center"/>
    </xf>
    <xf numFmtId="176" fontId="9" fillId="2" borderId="1" xfId="0" applyNumberFormat="1" applyFont="1" applyFill="1" applyBorder="1">
      <alignment vertical="center"/>
    </xf>
    <xf numFmtId="176" fontId="9" fillId="2" borderId="2" xfId="0" applyNumberFormat="1" applyFont="1" applyFill="1" applyBorder="1">
      <alignment vertical="center"/>
    </xf>
    <xf numFmtId="176" fontId="9" fillId="2" borderId="16" xfId="0" applyNumberFormat="1" applyFont="1" applyFill="1" applyBorder="1">
      <alignment vertical="center"/>
    </xf>
    <xf numFmtId="176" fontId="9" fillId="2" borderId="3" xfId="0" applyNumberFormat="1" applyFont="1" applyFill="1" applyBorder="1">
      <alignment vertical="center"/>
    </xf>
    <xf numFmtId="176" fontId="9" fillId="2" borderId="14" xfId="0" applyNumberFormat="1" applyFont="1" applyFill="1" applyBorder="1">
      <alignment vertical="center"/>
    </xf>
    <xf numFmtId="176" fontId="7" fillId="0" borderId="15"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0" xfId="0" applyNumberFormat="1" applyFont="1" applyAlignment="1">
      <alignment horizontal="right" vertical="center"/>
    </xf>
    <xf numFmtId="176" fontId="9" fillId="0" borderId="25" xfId="0" applyNumberFormat="1" applyFont="1" applyBorder="1">
      <alignment vertical="center"/>
    </xf>
    <xf numFmtId="176" fontId="9" fillId="0" borderId="0" xfId="0" applyNumberFormat="1" applyFont="1" applyAlignment="1">
      <alignment vertical="center" shrinkToFit="1"/>
    </xf>
    <xf numFmtId="0" fontId="2" fillId="0" borderId="0" xfId="0" applyFont="1" applyAlignment="1">
      <alignment vertical="top"/>
    </xf>
    <xf numFmtId="0" fontId="3" fillId="0" borderId="0" xfId="0" applyFont="1" applyAlignment="1">
      <alignment vertical="top"/>
    </xf>
    <xf numFmtId="176" fontId="7" fillId="0" borderId="0" xfId="0" applyNumberFormat="1" applyFont="1" applyAlignment="1">
      <alignment vertical="center" shrinkToFit="1"/>
    </xf>
    <xf numFmtId="176" fontId="7" fillId="0" borderId="0" xfId="0" applyNumberFormat="1" applyFont="1">
      <alignment vertical="center"/>
    </xf>
    <xf numFmtId="176" fontId="7" fillId="0" borderId="27" xfId="0" applyNumberFormat="1" applyFont="1" applyBorder="1">
      <alignment vertical="center"/>
    </xf>
    <xf numFmtId="0" fontId="7" fillId="0" borderId="0" xfId="0" applyFont="1" applyAlignment="1">
      <alignment vertical="top" wrapText="1"/>
    </xf>
    <xf numFmtId="0" fontId="7" fillId="0" borderId="0" xfId="0" applyFont="1" applyAlignment="1">
      <alignment horizontal="left" vertical="top"/>
    </xf>
    <xf numFmtId="38" fontId="0" fillId="4" borderId="0" xfId="1" applyFont="1" applyFill="1" applyAlignment="1">
      <alignment horizontal="right" vertical="center"/>
    </xf>
    <xf numFmtId="176" fontId="9" fillId="2" borderId="3" xfId="0" applyNumberFormat="1" applyFont="1" applyFill="1" applyBorder="1" applyAlignment="1">
      <alignment horizontal="right" vertical="center"/>
    </xf>
    <xf numFmtId="38" fontId="0" fillId="4" borderId="26" xfId="1" applyFont="1" applyFill="1" applyBorder="1" applyAlignment="1">
      <alignment horizontal="right" vertical="center"/>
    </xf>
    <xf numFmtId="38" fontId="0" fillId="0" borderId="26" xfId="1" applyFont="1" applyBorder="1">
      <alignment vertical="center"/>
    </xf>
    <xf numFmtId="0" fontId="0" fillId="0" borderId="26" xfId="0" applyBorder="1">
      <alignment vertical="center"/>
    </xf>
    <xf numFmtId="38" fontId="0" fillId="4" borderId="29" xfId="1" applyFont="1" applyFill="1" applyBorder="1" applyAlignment="1">
      <alignment horizontal="right" vertical="center"/>
    </xf>
    <xf numFmtId="38" fontId="0" fillId="0" borderId="29" xfId="1" applyFont="1" applyBorder="1">
      <alignment vertical="center"/>
    </xf>
    <xf numFmtId="0" fontId="0" fillId="0" borderId="29" xfId="0" applyBorder="1">
      <alignment vertical="center"/>
    </xf>
    <xf numFmtId="38" fontId="0" fillId="4" borderId="31" xfId="1" applyFont="1" applyFill="1" applyBorder="1" applyAlignment="1">
      <alignment horizontal="right" vertical="center"/>
    </xf>
    <xf numFmtId="38" fontId="0" fillId="0" borderId="31" xfId="1" applyFont="1" applyBorder="1">
      <alignment vertical="center"/>
    </xf>
    <xf numFmtId="0" fontId="0" fillId="0" borderId="31" xfId="0" applyBorder="1">
      <alignment vertical="center"/>
    </xf>
    <xf numFmtId="38" fontId="0" fillId="4" borderId="0" xfId="1" applyFont="1" applyFill="1" applyBorder="1" applyAlignment="1">
      <alignment horizontal="right" vertical="center"/>
    </xf>
    <xf numFmtId="38" fontId="0" fillId="0" borderId="0" xfId="1" applyFont="1" applyBorder="1">
      <alignment vertical="center"/>
    </xf>
    <xf numFmtId="38" fontId="9" fillId="0" borderId="29" xfId="1" applyFont="1" applyBorder="1">
      <alignment vertical="center"/>
    </xf>
    <xf numFmtId="176" fontId="9" fillId="0" borderId="0" xfId="0" applyNumberFormat="1" applyFont="1">
      <alignment vertical="center"/>
    </xf>
    <xf numFmtId="38" fontId="0" fillId="0" borderId="27" xfId="1" applyFont="1" applyBorder="1">
      <alignment vertical="center"/>
    </xf>
    <xf numFmtId="38" fontId="0" fillId="0" borderId="35" xfId="1" applyFont="1" applyBorder="1">
      <alignment vertical="center"/>
    </xf>
    <xf numFmtId="38" fontId="0" fillId="0" borderId="27" xfId="1" applyFont="1" applyBorder="1" applyAlignment="1">
      <alignment horizontal="center" vertical="center"/>
    </xf>
    <xf numFmtId="38" fontId="0" fillId="0" borderId="33" xfId="1" applyFont="1" applyBorder="1">
      <alignment vertical="center"/>
    </xf>
    <xf numFmtId="38" fontId="0" fillId="0" borderId="34" xfId="1" applyFont="1" applyBorder="1">
      <alignment vertical="center"/>
    </xf>
    <xf numFmtId="38" fontId="7" fillId="0" borderId="35" xfId="1" applyFont="1" applyBorder="1">
      <alignment vertical="center"/>
    </xf>
    <xf numFmtId="176" fontId="7" fillId="3" borderId="14" xfId="0" applyNumberFormat="1" applyFont="1" applyFill="1" applyBorder="1" applyAlignment="1">
      <alignment horizontal="center" vertical="center"/>
    </xf>
    <xf numFmtId="176" fontId="9" fillId="3" borderId="5" xfId="0" applyNumberFormat="1" applyFont="1" applyFill="1" applyBorder="1">
      <alignment vertical="center"/>
    </xf>
    <xf numFmtId="176" fontId="9" fillId="3" borderId="1" xfId="0" applyNumberFormat="1" applyFont="1" applyFill="1" applyBorder="1">
      <alignment vertical="center"/>
    </xf>
    <xf numFmtId="176" fontId="9" fillId="3" borderId="2" xfId="0" applyNumberFormat="1" applyFont="1" applyFill="1" applyBorder="1">
      <alignment vertical="center"/>
    </xf>
    <xf numFmtId="176" fontId="9" fillId="3" borderId="16" xfId="0" applyNumberFormat="1" applyFont="1" applyFill="1" applyBorder="1">
      <alignment vertical="center"/>
    </xf>
    <xf numFmtId="176" fontId="9" fillId="3" borderId="3" xfId="0" applyNumberFormat="1" applyFont="1" applyFill="1" applyBorder="1">
      <alignment vertical="center"/>
    </xf>
    <xf numFmtId="176" fontId="9" fillId="3" borderId="3" xfId="0" applyNumberFormat="1" applyFont="1" applyFill="1" applyBorder="1" applyAlignment="1">
      <alignment horizontal="right" vertical="center"/>
    </xf>
    <xf numFmtId="176" fontId="9" fillId="3" borderId="20" xfId="0" applyNumberFormat="1" applyFont="1" applyFill="1" applyBorder="1" applyAlignment="1">
      <alignment horizontal="right" vertical="center"/>
    </xf>
    <xf numFmtId="38" fontId="9" fillId="3" borderId="29" xfId="1" applyFont="1" applyFill="1" applyBorder="1" applyAlignment="1">
      <alignment horizontal="center" vertical="center"/>
    </xf>
    <xf numFmtId="0" fontId="0" fillId="3" borderId="29" xfId="0" applyFill="1" applyBorder="1">
      <alignment vertical="center"/>
    </xf>
    <xf numFmtId="38" fontId="3" fillId="3" borderId="32" xfId="1" applyFont="1" applyFill="1" applyBorder="1" applyAlignment="1">
      <alignment horizontal="center" vertical="center"/>
    </xf>
    <xf numFmtId="38" fontId="6" fillId="3" borderId="29" xfId="1" applyFont="1" applyFill="1" applyBorder="1" applyAlignment="1">
      <alignment horizontal="center" vertical="center"/>
    </xf>
    <xf numFmtId="38" fontId="5" fillId="3" borderId="33" xfId="1" applyFont="1" applyFill="1" applyBorder="1" applyAlignment="1">
      <alignment horizontal="center" vertical="center"/>
    </xf>
    <xf numFmtId="38" fontId="2" fillId="4" borderId="26" xfId="1" applyFont="1" applyFill="1" applyBorder="1" applyAlignment="1">
      <alignment horizontal="right" vertical="center"/>
    </xf>
    <xf numFmtId="38" fontId="2" fillId="0" borderId="26" xfId="1" applyFont="1" applyBorder="1">
      <alignment vertical="center"/>
    </xf>
    <xf numFmtId="0" fontId="2" fillId="0" borderId="26" xfId="0" applyFont="1" applyBorder="1">
      <alignment vertical="center"/>
    </xf>
    <xf numFmtId="38" fontId="2" fillId="0" borderId="35" xfId="1" applyFont="1" applyBorder="1">
      <alignment vertical="center"/>
    </xf>
    <xf numFmtId="176" fontId="9" fillId="0" borderId="3" xfId="0" applyNumberFormat="1" applyFont="1" applyBorder="1" applyAlignment="1">
      <alignment horizontal="right" vertical="center"/>
    </xf>
    <xf numFmtId="176" fontId="3" fillId="0" borderId="6" xfId="0" applyNumberFormat="1" applyFont="1" applyBorder="1">
      <alignment vertical="center"/>
    </xf>
    <xf numFmtId="176" fontId="3" fillId="0" borderId="8" xfId="0" applyNumberFormat="1" applyFont="1" applyBorder="1">
      <alignment vertical="center"/>
    </xf>
    <xf numFmtId="176" fontId="10" fillId="0" borderId="0" xfId="0" applyNumberFormat="1" applyFont="1" applyAlignment="1">
      <alignment horizontal="center" vertical="center"/>
    </xf>
    <xf numFmtId="176" fontId="9" fillId="0" borderId="0" xfId="0" applyNumberFormat="1" applyFont="1" applyAlignment="1">
      <alignment horizontal="center" vertical="center"/>
    </xf>
    <xf numFmtId="176" fontId="9" fillId="0" borderId="0" xfId="0" applyNumberFormat="1" applyFont="1" applyAlignment="1">
      <alignment horizontal="right" vertical="center"/>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4" xfId="0" applyNumberFormat="1" applyFont="1" applyBorder="1" applyAlignment="1">
      <alignment vertical="center" textRotation="255"/>
    </xf>
    <xf numFmtId="176" fontId="9" fillId="0" borderId="7" xfId="0" applyNumberFormat="1" applyFont="1" applyBorder="1" applyAlignment="1">
      <alignment vertical="center" textRotation="255"/>
    </xf>
    <xf numFmtId="176" fontId="9" fillId="0" borderId="11" xfId="0" applyNumberFormat="1" applyFont="1" applyBorder="1" applyAlignment="1">
      <alignment vertical="center" textRotation="255"/>
    </xf>
    <xf numFmtId="176" fontId="9" fillId="0" borderId="5" xfId="0" applyNumberFormat="1" applyFont="1" applyBorder="1" applyAlignment="1">
      <alignment vertical="center" textRotation="255"/>
    </xf>
    <xf numFmtId="176" fontId="9" fillId="0" borderId="1" xfId="0" applyNumberFormat="1" applyFont="1" applyBorder="1" applyAlignment="1">
      <alignment vertical="center" textRotation="255"/>
    </xf>
    <xf numFmtId="176" fontId="9" fillId="0" borderId="2" xfId="0" applyNumberFormat="1" applyFont="1" applyBorder="1" applyAlignment="1">
      <alignment vertical="center" textRotation="255"/>
    </xf>
    <xf numFmtId="176" fontId="9" fillId="0" borderId="16" xfId="0" applyNumberFormat="1" applyFont="1" applyBorder="1">
      <alignment vertical="center"/>
    </xf>
    <xf numFmtId="176" fontId="9" fillId="0" borderId="16" xfId="0" applyNumberFormat="1" applyFont="1" applyBorder="1" applyAlignment="1">
      <alignment vertical="center" shrinkToFit="1"/>
    </xf>
    <xf numFmtId="176" fontId="9" fillId="0" borderId="4" xfId="0" applyNumberFormat="1" applyFont="1" applyBorder="1" applyAlignment="1">
      <alignment vertical="center" textRotation="255" shrinkToFit="1"/>
    </xf>
    <xf numFmtId="176" fontId="9" fillId="0" borderId="7" xfId="0" applyNumberFormat="1" applyFont="1" applyBorder="1" applyAlignment="1">
      <alignment vertical="center" textRotation="255" shrinkToFit="1"/>
    </xf>
    <xf numFmtId="176" fontId="9" fillId="0" borderId="11" xfId="0" applyNumberFormat="1" applyFont="1" applyBorder="1" applyAlignment="1">
      <alignment vertical="center" textRotation="255" shrinkToFit="1"/>
    </xf>
    <xf numFmtId="176" fontId="9" fillId="0" borderId="3" xfId="0" applyNumberFormat="1" applyFont="1" applyBorder="1" applyAlignment="1">
      <alignment vertical="center" textRotation="255"/>
    </xf>
    <xf numFmtId="176" fontId="9" fillId="0" borderId="2" xfId="0" applyNumberFormat="1" applyFont="1" applyBorder="1" applyAlignment="1">
      <alignment vertical="center" shrinkToFit="1"/>
    </xf>
    <xf numFmtId="176" fontId="9" fillId="0" borderId="1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8"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2" fillId="0" borderId="25" xfId="0" applyFont="1" applyBorder="1" applyAlignment="1">
      <alignment horizontal="right" vertical="top"/>
    </xf>
    <xf numFmtId="0" fontId="3" fillId="0" borderId="25" xfId="0" applyFont="1" applyBorder="1" applyAlignment="1">
      <alignment horizontal="right" vertical="top"/>
    </xf>
    <xf numFmtId="0" fontId="0" fillId="0" borderId="0" xfId="0" applyAlignment="1">
      <alignment horizontal="left" vertical="top" wrapText="1"/>
    </xf>
    <xf numFmtId="38" fontId="9" fillId="3" borderId="0" xfId="1" applyFont="1" applyFill="1" applyBorder="1" applyAlignment="1">
      <alignment horizontal="center" vertical="center"/>
    </xf>
    <xf numFmtId="38" fontId="9" fillId="0" borderId="26" xfId="1" applyFont="1" applyFill="1" applyBorder="1" applyAlignment="1">
      <alignment horizontal="center" vertical="center"/>
    </xf>
    <xf numFmtId="38" fontId="0" fillId="0" borderId="26" xfId="1"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C6BB-ED74-43F4-9D62-89A4834A8299}">
  <sheetPr>
    <pageSetUpPr fitToPage="1"/>
  </sheetPr>
  <dimension ref="B1:L46"/>
  <sheetViews>
    <sheetView tabSelected="1" topLeftCell="B1" zoomScaleNormal="100" workbookViewId="0">
      <selection activeCell="F35" sqref="F35"/>
    </sheetView>
  </sheetViews>
  <sheetFormatPr defaultColWidth="8.875" defaultRowHeight="13.5" x14ac:dyDescent="0.15"/>
  <cols>
    <col min="1" max="1" width="7.375" customWidth="1"/>
    <col min="2" max="3" width="3.625" customWidth="1"/>
    <col min="4" max="4" width="20.625" style="36" customWidth="1"/>
    <col min="5" max="5" width="15.75" customWidth="1"/>
    <col min="6" max="8" width="15.625" customWidth="1"/>
    <col min="9" max="9" width="11.75" style="3" customWidth="1"/>
    <col min="10" max="10" width="11.875" style="3" customWidth="1"/>
    <col min="12" max="12" width="10" bestFit="1" customWidth="1"/>
  </cols>
  <sheetData>
    <row r="1" spans="2:12" ht="19.899999999999999" customHeight="1" thickBot="1" x14ac:dyDescent="0.2">
      <c r="H1" s="21" t="s">
        <v>38</v>
      </c>
      <c r="I1" s="25"/>
      <c r="J1" s="25"/>
    </row>
    <row r="2" spans="2:12" ht="19.899999999999999" customHeight="1" x14ac:dyDescent="0.15">
      <c r="H2" s="4"/>
      <c r="I2" s="26"/>
      <c r="J2" s="26"/>
    </row>
    <row r="3" spans="2:12" ht="19.899999999999999" customHeight="1" x14ac:dyDescent="0.15">
      <c r="B3" s="107" t="s">
        <v>58</v>
      </c>
      <c r="C3" s="107"/>
      <c r="D3" s="107"/>
      <c r="E3" s="107"/>
      <c r="F3" s="107"/>
      <c r="G3" s="107"/>
      <c r="H3" s="46" t="s">
        <v>35</v>
      </c>
      <c r="I3" s="27"/>
      <c r="J3" s="27"/>
    </row>
    <row r="4" spans="2:12" ht="19.899999999999999" customHeight="1" x14ac:dyDescent="0.15">
      <c r="B4" s="2"/>
      <c r="C4" s="2"/>
      <c r="D4" s="37"/>
      <c r="E4" s="2"/>
      <c r="F4" s="2"/>
      <c r="G4" s="2"/>
      <c r="H4" s="2"/>
      <c r="I4" s="23"/>
      <c r="J4" s="23"/>
    </row>
    <row r="5" spans="2:12" ht="19.899999999999999" customHeight="1" x14ac:dyDescent="0.15">
      <c r="B5" s="108" t="s">
        <v>59</v>
      </c>
      <c r="C5" s="108"/>
      <c r="D5" s="108"/>
      <c r="E5" s="108"/>
      <c r="F5" s="108"/>
      <c r="G5" s="108"/>
      <c r="H5" s="108"/>
      <c r="I5" s="28"/>
      <c r="J5" s="28"/>
    </row>
    <row r="6" spans="2:12" ht="19.899999999999999" customHeight="1" thickBot="1" x14ac:dyDescent="0.2">
      <c r="B6" s="109" t="s">
        <v>16</v>
      </c>
      <c r="C6" s="109"/>
      <c r="D6" s="109"/>
      <c r="E6" s="109"/>
      <c r="F6" s="109"/>
      <c r="G6" s="109"/>
      <c r="H6" s="109"/>
      <c r="I6" s="44"/>
      <c r="J6" s="27"/>
    </row>
    <row r="7" spans="2:12" ht="19.899999999999999" customHeight="1" thickBot="1" x14ac:dyDescent="0.2">
      <c r="B7" s="110" t="s">
        <v>0</v>
      </c>
      <c r="C7" s="111"/>
      <c r="D7" s="111"/>
      <c r="E7" s="22" t="s">
        <v>45</v>
      </c>
      <c r="F7" s="47" t="s">
        <v>36</v>
      </c>
      <c r="G7" s="6" t="s">
        <v>37</v>
      </c>
      <c r="H7" s="7" t="s">
        <v>15</v>
      </c>
      <c r="I7" s="29"/>
      <c r="J7" s="29"/>
      <c r="L7" s="1"/>
    </row>
    <row r="8" spans="2:12" ht="19.899999999999999" customHeight="1" x14ac:dyDescent="0.15">
      <c r="B8" s="112" t="s">
        <v>1</v>
      </c>
      <c r="C8" s="115" t="s">
        <v>2</v>
      </c>
      <c r="D8" s="38" t="s">
        <v>27</v>
      </c>
      <c r="E8" s="8">
        <v>94000000</v>
      </c>
      <c r="F8" s="48">
        <v>0</v>
      </c>
      <c r="G8" s="8">
        <f>E8-F8</f>
        <v>94000000</v>
      </c>
      <c r="H8" s="18"/>
      <c r="I8" s="23"/>
      <c r="L8" s="3"/>
    </row>
    <row r="9" spans="2:12" ht="19.899999999999999" customHeight="1" x14ac:dyDescent="0.15">
      <c r="B9" s="113"/>
      <c r="C9" s="116"/>
      <c r="D9" s="39" t="s">
        <v>26</v>
      </c>
      <c r="E9" s="10">
        <v>11000000</v>
      </c>
      <c r="F9" s="49">
        <v>0</v>
      </c>
      <c r="G9" s="17">
        <f t="shared" ref="G9:G12" si="0">E9-F9</f>
        <v>11000000</v>
      </c>
      <c r="H9" s="11"/>
      <c r="I9" s="23"/>
      <c r="L9" s="3"/>
    </row>
    <row r="10" spans="2:12" ht="19.899999999999999" customHeight="1" x14ac:dyDescent="0.15">
      <c r="B10" s="113"/>
      <c r="C10" s="116"/>
      <c r="D10" s="39" t="s">
        <v>28</v>
      </c>
      <c r="E10" s="10">
        <v>36000000</v>
      </c>
      <c r="F10" s="49">
        <v>0</v>
      </c>
      <c r="G10" s="10">
        <f t="shared" si="0"/>
        <v>36000000</v>
      </c>
      <c r="H10" s="11"/>
      <c r="I10" s="32"/>
      <c r="L10" s="3"/>
    </row>
    <row r="11" spans="2:12" ht="19.899999999999999" customHeight="1" x14ac:dyDescent="0.15">
      <c r="B11" s="113"/>
      <c r="C11" s="116"/>
      <c r="D11" s="39" t="s">
        <v>33</v>
      </c>
      <c r="E11" s="10">
        <v>600000</v>
      </c>
      <c r="F11" s="49">
        <v>0</v>
      </c>
      <c r="G11" s="10">
        <f t="shared" si="0"/>
        <v>600000</v>
      </c>
      <c r="H11" s="35"/>
      <c r="I11" s="24"/>
    </row>
    <row r="12" spans="2:12" ht="19.899999999999999" customHeight="1" thickBot="1" x14ac:dyDescent="0.2">
      <c r="B12" s="113"/>
      <c r="C12" s="117"/>
      <c r="D12" s="40" t="s">
        <v>17</v>
      </c>
      <c r="E12" s="12">
        <f>SUM(E8:E11)</f>
        <v>141600000</v>
      </c>
      <c r="F12" s="50">
        <f>SUM(F8:F11)</f>
        <v>0</v>
      </c>
      <c r="G12" s="34">
        <f t="shared" si="0"/>
        <v>141600000</v>
      </c>
      <c r="H12" s="13">
        <f>SUM(H8:H11)</f>
        <v>0</v>
      </c>
      <c r="I12" s="24"/>
    </row>
    <row r="13" spans="2:12" ht="19.899999999999999" customHeight="1" x14ac:dyDescent="0.15">
      <c r="B13" s="113"/>
      <c r="C13" s="115" t="s">
        <v>3</v>
      </c>
      <c r="D13" s="38" t="s">
        <v>12</v>
      </c>
      <c r="E13" s="8">
        <v>92000000</v>
      </c>
      <c r="F13" s="48">
        <v>0</v>
      </c>
      <c r="G13" s="8">
        <f>E13-F13</f>
        <v>92000000</v>
      </c>
      <c r="H13" s="9"/>
      <c r="K13" s="5"/>
      <c r="L13" s="4"/>
    </row>
    <row r="14" spans="2:12" ht="19.899999999999999" customHeight="1" x14ac:dyDescent="0.15">
      <c r="B14" s="113"/>
      <c r="C14" s="116"/>
      <c r="D14" s="39" t="s">
        <v>13</v>
      </c>
      <c r="E14" s="10">
        <v>9000000</v>
      </c>
      <c r="F14" s="49">
        <v>0</v>
      </c>
      <c r="G14" s="17">
        <f t="shared" ref="G14:G37" si="1">E14-F14</f>
        <v>9000000</v>
      </c>
      <c r="H14" s="11"/>
      <c r="I14" s="42"/>
      <c r="K14" s="5"/>
      <c r="L14" s="4"/>
    </row>
    <row r="15" spans="2:12" ht="19.899999999999999" customHeight="1" x14ac:dyDescent="0.15">
      <c r="B15" s="113"/>
      <c r="C15" s="116"/>
      <c r="D15" s="39" t="s">
        <v>14</v>
      </c>
      <c r="E15" s="10">
        <v>25000000</v>
      </c>
      <c r="F15" s="49">
        <v>0</v>
      </c>
      <c r="G15" s="17">
        <f t="shared" si="1"/>
        <v>25000000</v>
      </c>
      <c r="H15" s="11"/>
      <c r="I15" s="42"/>
      <c r="K15" s="5"/>
      <c r="L15" s="4"/>
    </row>
    <row r="16" spans="2:12" ht="19.899999999999999" customHeight="1" x14ac:dyDescent="0.15">
      <c r="B16" s="113"/>
      <c r="C16" s="116"/>
      <c r="D16" s="39" t="s">
        <v>34</v>
      </c>
      <c r="E16" s="10">
        <v>2100000</v>
      </c>
      <c r="F16" s="49">
        <v>0</v>
      </c>
      <c r="G16" s="17">
        <f t="shared" si="1"/>
        <v>2100000</v>
      </c>
      <c r="H16" s="11"/>
      <c r="I16" s="42"/>
      <c r="K16" s="5"/>
      <c r="L16" s="4"/>
    </row>
    <row r="17" spans="2:9" ht="19.899999999999999" customHeight="1" thickBot="1" x14ac:dyDescent="0.2">
      <c r="B17" s="113"/>
      <c r="C17" s="117"/>
      <c r="D17" s="40" t="s">
        <v>18</v>
      </c>
      <c r="E17" s="12">
        <f>SUM(E13:E16)</f>
        <v>128100000</v>
      </c>
      <c r="F17" s="50">
        <v>0</v>
      </c>
      <c r="G17" s="34">
        <f t="shared" si="1"/>
        <v>128100000</v>
      </c>
      <c r="H17" s="13">
        <f>SUM(H13:H16)</f>
        <v>0</v>
      </c>
      <c r="I17" s="42"/>
    </row>
    <row r="18" spans="2:9" ht="19.899999999999999" customHeight="1" thickBot="1" x14ac:dyDescent="0.2">
      <c r="B18" s="114"/>
      <c r="C18" s="118" t="s">
        <v>4</v>
      </c>
      <c r="D18" s="118"/>
      <c r="E18" s="14">
        <f>E12-E17</f>
        <v>13500000</v>
      </c>
      <c r="F18" s="51">
        <f>F12-F17</f>
        <v>0</v>
      </c>
      <c r="G18" s="33">
        <f t="shared" si="1"/>
        <v>13500000</v>
      </c>
      <c r="H18" s="20">
        <f>H12-H17</f>
        <v>0</v>
      </c>
      <c r="I18" s="42"/>
    </row>
    <row r="19" spans="2:9" ht="19.899999999999999" customHeight="1" x14ac:dyDescent="0.15">
      <c r="B19" s="16"/>
      <c r="C19" s="17"/>
      <c r="D19" s="41"/>
      <c r="E19" s="17"/>
      <c r="F19" s="52"/>
      <c r="G19" s="8">
        <f t="shared" si="1"/>
        <v>0</v>
      </c>
      <c r="H19" s="18"/>
      <c r="I19" s="42"/>
    </row>
    <row r="20" spans="2:9" ht="19.899999999999999" customHeight="1" x14ac:dyDescent="0.15">
      <c r="B20" s="113" t="s">
        <v>5</v>
      </c>
      <c r="C20" s="116" t="s">
        <v>2</v>
      </c>
      <c r="D20" s="39" t="s">
        <v>19</v>
      </c>
      <c r="E20" s="10">
        <v>0</v>
      </c>
      <c r="F20" s="49">
        <v>2156000</v>
      </c>
      <c r="G20" s="17">
        <f>F20-E20</f>
        <v>2156000</v>
      </c>
      <c r="H20" s="106" t="s">
        <v>57</v>
      </c>
      <c r="I20" s="42"/>
    </row>
    <row r="21" spans="2:9" ht="19.899999999999999" customHeight="1" x14ac:dyDescent="0.15">
      <c r="B21" s="113"/>
      <c r="C21" s="116"/>
      <c r="D21" s="39" t="s">
        <v>6</v>
      </c>
      <c r="E21" s="10">
        <v>0</v>
      </c>
      <c r="F21" s="49"/>
      <c r="G21" s="17">
        <f t="shared" si="1"/>
        <v>0</v>
      </c>
      <c r="H21" s="11"/>
      <c r="I21" s="42"/>
    </row>
    <row r="22" spans="2:9" ht="19.899999999999999" customHeight="1" x14ac:dyDescent="0.15">
      <c r="B22" s="113"/>
      <c r="C22" s="116"/>
      <c r="D22" s="39"/>
      <c r="E22" s="10"/>
      <c r="F22" s="49"/>
      <c r="G22" s="17">
        <f t="shared" si="1"/>
        <v>0</v>
      </c>
      <c r="H22" s="11"/>
      <c r="I22" s="42"/>
    </row>
    <row r="23" spans="2:9" ht="19.899999999999999" customHeight="1" thickBot="1" x14ac:dyDescent="0.2">
      <c r="B23" s="113"/>
      <c r="C23" s="117"/>
      <c r="D23" s="40" t="s">
        <v>7</v>
      </c>
      <c r="E23" s="12">
        <f>SUM(E20:E21)</f>
        <v>0</v>
      </c>
      <c r="F23" s="50">
        <f>SUM(F20:F21)</f>
        <v>2156000</v>
      </c>
      <c r="G23" s="34">
        <f>F23-E23</f>
        <v>2156000</v>
      </c>
      <c r="H23" s="13"/>
      <c r="I23" s="42"/>
    </row>
    <row r="24" spans="2:9" ht="19.899999999999999" customHeight="1" x14ac:dyDescent="0.15">
      <c r="B24" s="113"/>
      <c r="C24" s="115" t="s">
        <v>3</v>
      </c>
      <c r="D24" s="38" t="s">
        <v>8</v>
      </c>
      <c r="E24" s="8">
        <v>0</v>
      </c>
      <c r="F24" s="48">
        <v>3381600</v>
      </c>
      <c r="G24" s="8">
        <f t="shared" si="1"/>
        <v>-3381600</v>
      </c>
      <c r="H24" s="105" t="s">
        <v>60</v>
      </c>
      <c r="I24" s="42"/>
    </row>
    <row r="25" spans="2:9" ht="19.899999999999999" customHeight="1" x14ac:dyDescent="0.15">
      <c r="B25" s="113"/>
      <c r="C25" s="116"/>
      <c r="D25" s="39" t="s">
        <v>30</v>
      </c>
      <c r="E25" s="10">
        <v>9240000</v>
      </c>
      <c r="F25" s="49"/>
      <c r="G25" s="17">
        <f t="shared" si="1"/>
        <v>9240000</v>
      </c>
      <c r="H25" s="11"/>
      <c r="I25" s="42"/>
    </row>
    <row r="26" spans="2:9" ht="19.899999999999999" customHeight="1" thickBot="1" x14ac:dyDescent="0.2">
      <c r="B26" s="113"/>
      <c r="C26" s="117"/>
      <c r="D26" s="40" t="s">
        <v>11</v>
      </c>
      <c r="E26" s="12">
        <f>SUM(E24:E25)</f>
        <v>9240000</v>
      </c>
      <c r="F26" s="50">
        <f>SUM(F24:F25)</f>
        <v>3381600</v>
      </c>
      <c r="G26" s="34">
        <f t="shared" si="1"/>
        <v>5858400</v>
      </c>
      <c r="H26" s="13">
        <f>SUM(H24:H25)</f>
        <v>0</v>
      </c>
      <c r="I26" s="42"/>
    </row>
    <row r="27" spans="2:9" ht="19.899999999999999" customHeight="1" thickBot="1" x14ac:dyDescent="0.2">
      <c r="B27" s="114"/>
      <c r="C27" s="119" t="s">
        <v>9</v>
      </c>
      <c r="D27" s="119"/>
      <c r="E27" s="14">
        <f>E23-E26</f>
        <v>-9240000</v>
      </c>
      <c r="F27" s="51">
        <f>F23-F26</f>
        <v>-1225600</v>
      </c>
      <c r="G27" s="33">
        <f>F27+E27</f>
        <v>-10465600</v>
      </c>
      <c r="H27" s="15">
        <f>H23-H26</f>
        <v>0</v>
      </c>
      <c r="I27" s="42"/>
    </row>
    <row r="28" spans="2:9" ht="19.899999999999999" customHeight="1" x14ac:dyDescent="0.15">
      <c r="B28" s="120" t="s">
        <v>20</v>
      </c>
      <c r="C28" s="115" t="s">
        <v>2</v>
      </c>
      <c r="D28" s="38" t="s">
        <v>10</v>
      </c>
      <c r="E28" s="8">
        <v>0</v>
      </c>
      <c r="F28" s="48">
        <v>0</v>
      </c>
      <c r="G28" s="8">
        <f t="shared" si="1"/>
        <v>0</v>
      </c>
      <c r="H28" s="9"/>
      <c r="I28" s="42"/>
    </row>
    <row r="29" spans="2:9" ht="19.899999999999999" customHeight="1" x14ac:dyDescent="0.15">
      <c r="B29" s="121"/>
      <c r="C29" s="116"/>
      <c r="D29" s="39"/>
      <c r="E29" s="10"/>
      <c r="F29" s="49"/>
      <c r="G29" s="17">
        <f t="shared" si="1"/>
        <v>0</v>
      </c>
      <c r="H29" s="11"/>
      <c r="I29" s="42"/>
    </row>
    <row r="30" spans="2:9" ht="19.899999999999999" customHeight="1" thickBot="1" x14ac:dyDescent="0.2">
      <c r="B30" s="121"/>
      <c r="C30" s="117"/>
      <c r="D30" s="40" t="s">
        <v>21</v>
      </c>
      <c r="E30" s="12">
        <f>SUM(E28:E29)</f>
        <v>0</v>
      </c>
      <c r="F30" s="50">
        <f>SUM(F28:F29)</f>
        <v>0</v>
      </c>
      <c r="G30" s="34">
        <f t="shared" si="1"/>
        <v>0</v>
      </c>
      <c r="H30" s="13">
        <f>SUM(H28:H29)</f>
        <v>0</v>
      </c>
      <c r="I30" s="42"/>
    </row>
    <row r="31" spans="2:9" ht="19.899999999999999" customHeight="1" x14ac:dyDescent="0.15">
      <c r="B31" s="121"/>
      <c r="C31" s="123" t="s">
        <v>3</v>
      </c>
      <c r="D31" s="41"/>
      <c r="E31" s="17"/>
      <c r="F31" s="52"/>
      <c r="G31" s="8">
        <f t="shared" si="1"/>
        <v>0</v>
      </c>
      <c r="H31" s="18"/>
      <c r="I31" s="42"/>
    </row>
    <row r="32" spans="2:9" ht="19.899999999999999" customHeight="1" x14ac:dyDescent="0.15">
      <c r="B32" s="121"/>
      <c r="C32" s="116"/>
      <c r="D32" s="39" t="s">
        <v>31</v>
      </c>
      <c r="E32" s="10">
        <v>2000000</v>
      </c>
      <c r="F32" s="49">
        <v>1000000</v>
      </c>
      <c r="G32" s="17">
        <f t="shared" si="1"/>
        <v>1000000</v>
      </c>
      <c r="H32" s="11"/>
      <c r="I32" s="42"/>
    </row>
    <row r="33" spans="2:9" ht="19.899999999999999" customHeight="1" x14ac:dyDescent="0.15">
      <c r="B33" s="121"/>
      <c r="C33" s="116"/>
      <c r="D33" s="39" t="s">
        <v>22</v>
      </c>
      <c r="E33" s="10">
        <f>SUM(E31:E32)</f>
        <v>2000000</v>
      </c>
      <c r="F33" s="49">
        <f>SUM(F31:F32)</f>
        <v>1000000</v>
      </c>
      <c r="G33" s="17">
        <f t="shared" si="1"/>
        <v>1000000</v>
      </c>
      <c r="H33" s="18"/>
      <c r="I33" s="42"/>
    </row>
    <row r="34" spans="2:9" ht="19.899999999999999" customHeight="1" thickBot="1" x14ac:dyDescent="0.2">
      <c r="B34" s="122"/>
      <c r="C34" s="124" t="s">
        <v>23</v>
      </c>
      <c r="D34" s="124"/>
      <c r="E34" s="12">
        <f>E30-E33</f>
        <v>-2000000</v>
      </c>
      <c r="F34" s="50">
        <f>F30-F33</f>
        <v>-1000000</v>
      </c>
      <c r="G34" s="34">
        <f t="shared" si="1"/>
        <v>-1000000</v>
      </c>
      <c r="H34" s="43">
        <f>H30-H33</f>
        <v>0</v>
      </c>
      <c r="I34" s="42"/>
    </row>
    <row r="35" spans="2:9" ht="19.899999999999999" customHeight="1" x14ac:dyDescent="0.15">
      <c r="B35" s="125" t="s">
        <v>24</v>
      </c>
      <c r="C35" s="126"/>
      <c r="D35" s="126"/>
      <c r="E35" s="104">
        <v>1000000</v>
      </c>
      <c r="F35" s="67">
        <v>2225600</v>
      </c>
      <c r="G35" s="8">
        <f t="shared" si="1"/>
        <v>-1225600</v>
      </c>
      <c r="H35" s="9"/>
      <c r="I35" s="42"/>
    </row>
    <row r="36" spans="2:9" ht="19.899999999999999" customHeight="1" thickBot="1" x14ac:dyDescent="0.2">
      <c r="B36" s="127" t="s">
        <v>25</v>
      </c>
      <c r="C36" s="128"/>
      <c r="D36" s="128"/>
      <c r="E36" s="12">
        <f>E18+E27+E34-E35</f>
        <v>1260000</v>
      </c>
      <c r="F36" s="50">
        <f>F18+F27+F34+F35</f>
        <v>0</v>
      </c>
      <c r="G36" s="34">
        <f>E36+F36</f>
        <v>1260000</v>
      </c>
      <c r="H36" s="13">
        <f>H18+H27+H34</f>
        <v>0</v>
      </c>
      <c r="I36" s="42"/>
    </row>
    <row r="37" spans="2:9" ht="19.899999999999999" customHeight="1" thickBot="1" x14ac:dyDescent="0.2">
      <c r="B37" s="129"/>
      <c r="C37" s="130"/>
      <c r="D37" s="131"/>
      <c r="E37" s="31"/>
      <c r="F37" s="53"/>
      <c r="G37" s="33">
        <f t="shared" si="1"/>
        <v>0</v>
      </c>
      <c r="H37" s="20"/>
      <c r="I37" s="42"/>
    </row>
    <row r="38" spans="2:9" ht="4.9000000000000004" customHeight="1" x14ac:dyDescent="0.15">
      <c r="G38" s="132"/>
      <c r="H38" s="133"/>
    </row>
    <row r="39" spans="2:9" x14ac:dyDescent="0.15">
      <c r="B39" s="134" t="s">
        <v>61</v>
      </c>
      <c r="C39" s="134"/>
      <c r="D39" s="134"/>
      <c r="E39" s="134"/>
      <c r="F39" s="134"/>
      <c r="G39" s="134"/>
      <c r="H39" s="134"/>
    </row>
    <row r="40" spans="2:9" x14ac:dyDescent="0.15">
      <c r="B40" s="134"/>
      <c r="C40" s="134"/>
      <c r="D40" s="134"/>
      <c r="E40" s="134"/>
      <c r="F40" s="134"/>
      <c r="G40" s="134"/>
      <c r="H40" s="134"/>
    </row>
    <row r="41" spans="2:9" x14ac:dyDescent="0.15">
      <c r="B41" s="134"/>
      <c r="C41" s="134"/>
      <c r="D41" s="134"/>
      <c r="E41" s="134"/>
      <c r="F41" s="134"/>
      <c r="G41" s="134"/>
      <c r="H41" s="134"/>
    </row>
    <row r="42" spans="2:9" x14ac:dyDescent="0.15">
      <c r="B42" s="45" t="s">
        <v>49</v>
      </c>
      <c r="C42" s="45"/>
      <c r="D42" s="45"/>
      <c r="E42" s="45"/>
      <c r="F42" s="45"/>
      <c r="G42" s="45"/>
      <c r="H42" s="45"/>
    </row>
    <row r="43" spans="2:9" x14ac:dyDescent="0.15">
      <c r="B43" s="45"/>
      <c r="C43" s="45"/>
      <c r="D43" s="45"/>
      <c r="E43" s="45"/>
      <c r="F43" s="45"/>
      <c r="G43" s="45"/>
      <c r="H43" s="45"/>
    </row>
    <row r="44" spans="2:9" x14ac:dyDescent="0.15">
      <c r="B44" s="45"/>
      <c r="C44" s="45"/>
      <c r="D44" s="45"/>
      <c r="E44" s="45"/>
      <c r="F44" s="45"/>
      <c r="G44" s="45"/>
      <c r="H44" s="45"/>
    </row>
    <row r="45" spans="2:9" x14ac:dyDescent="0.15">
      <c r="B45" s="45"/>
      <c r="C45" s="45"/>
      <c r="D45" s="45"/>
      <c r="E45" s="45"/>
      <c r="F45" s="45"/>
      <c r="G45" s="45"/>
      <c r="H45" s="45"/>
    </row>
    <row r="46" spans="2:9" x14ac:dyDescent="0.15">
      <c r="B46" t="s">
        <v>32</v>
      </c>
    </row>
  </sheetData>
  <mergeCells count="21">
    <mergeCell ref="B35:D35"/>
    <mergeCell ref="B36:D36"/>
    <mergeCell ref="B37:D37"/>
    <mergeCell ref="G38:H38"/>
    <mergeCell ref="B39:H41"/>
    <mergeCell ref="B20:B27"/>
    <mergeCell ref="C20:C23"/>
    <mergeCell ref="C24:C26"/>
    <mergeCell ref="C27:D27"/>
    <mergeCell ref="B28:B34"/>
    <mergeCell ref="C28:C30"/>
    <mergeCell ref="C31:C33"/>
    <mergeCell ref="C34:D34"/>
    <mergeCell ref="B3:G3"/>
    <mergeCell ref="B5:H5"/>
    <mergeCell ref="B6:H6"/>
    <mergeCell ref="B7:D7"/>
    <mergeCell ref="B8:B18"/>
    <mergeCell ref="C8:C12"/>
    <mergeCell ref="C13:C17"/>
    <mergeCell ref="C18:D18"/>
  </mergeCells>
  <phoneticPr fontId="1"/>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AD3C7-3388-4267-8063-6E79135FFE36}">
  <dimension ref="B1:N47"/>
  <sheetViews>
    <sheetView zoomScale="98" zoomScaleNormal="98" workbookViewId="0">
      <selection activeCell="K17" sqref="K17"/>
    </sheetView>
  </sheetViews>
  <sheetFormatPr defaultColWidth="8.875" defaultRowHeight="13.5" x14ac:dyDescent="0.15"/>
  <cols>
    <col min="1" max="1" width="4.25" customWidth="1"/>
    <col min="2" max="3" width="3.625" customWidth="1"/>
    <col min="4" max="4" width="20.625" style="36" customWidth="1"/>
    <col min="5" max="5" width="15.75" customWidth="1"/>
    <col min="6" max="6" width="15.625" customWidth="1"/>
    <col min="7" max="7" width="13.875" customWidth="1"/>
    <col min="8" max="8" width="14.375" customWidth="1"/>
    <col min="9" max="9" width="10.5" style="3" customWidth="1"/>
    <col min="10" max="10" width="1.375" style="3" customWidth="1"/>
    <col min="11" max="11" width="9.625" style="3" customWidth="1"/>
    <col min="12" max="12" width="1.5" customWidth="1"/>
    <col min="13" max="13" width="9.625" style="3" customWidth="1"/>
  </cols>
  <sheetData>
    <row r="1" spans="2:14" ht="19.899999999999999" customHeight="1" x14ac:dyDescent="0.15">
      <c r="I1" s="25"/>
      <c r="J1" s="25"/>
      <c r="K1" s="138" t="s">
        <v>40</v>
      </c>
      <c r="L1" s="139"/>
      <c r="M1" s="140"/>
    </row>
    <row r="2" spans="2:14" ht="19.899999999999999" customHeight="1" x14ac:dyDescent="0.15">
      <c r="I2" s="26"/>
      <c r="J2" s="26"/>
      <c r="K2" s="141"/>
      <c r="L2" s="142"/>
      <c r="M2" s="143"/>
    </row>
    <row r="3" spans="2:14" ht="19.899999999999999" customHeight="1" x14ac:dyDescent="0.15">
      <c r="B3" s="107" t="s">
        <v>46</v>
      </c>
      <c r="C3" s="107"/>
      <c r="D3" s="107"/>
      <c r="E3" s="107"/>
      <c r="F3" s="107"/>
      <c r="G3" s="107"/>
      <c r="H3" s="46" t="s">
        <v>35</v>
      </c>
      <c r="I3" s="27"/>
      <c r="J3" s="27"/>
      <c r="K3" s="27"/>
    </row>
    <row r="4" spans="2:14" ht="19.899999999999999" customHeight="1" x14ac:dyDescent="0.15">
      <c r="B4" s="2"/>
      <c r="C4" s="2"/>
      <c r="D4" s="37"/>
      <c r="E4" s="2"/>
      <c r="F4" s="2"/>
      <c r="G4" s="2"/>
      <c r="H4" s="2"/>
      <c r="I4" s="137" t="s">
        <v>53</v>
      </c>
      <c r="J4" s="137"/>
      <c r="K4" s="137"/>
      <c r="L4" s="137"/>
      <c r="M4" s="137"/>
    </row>
    <row r="5" spans="2:14" ht="19.899999999999999" customHeight="1" x14ac:dyDescent="0.15">
      <c r="B5" s="108"/>
      <c r="C5" s="108"/>
      <c r="D5" s="108"/>
      <c r="E5" s="108"/>
      <c r="F5" s="108"/>
      <c r="G5" s="108"/>
      <c r="H5" s="108"/>
      <c r="I5" s="135" t="s">
        <v>52</v>
      </c>
      <c r="J5" s="135"/>
      <c r="K5" s="135"/>
      <c r="L5" s="135"/>
      <c r="M5" s="135"/>
    </row>
    <row r="6" spans="2:14" ht="19.899999999999999" customHeight="1" thickBot="1" x14ac:dyDescent="0.2">
      <c r="B6" s="109" t="s">
        <v>16</v>
      </c>
      <c r="C6" s="109"/>
      <c r="D6" s="109"/>
      <c r="E6" s="109"/>
      <c r="F6" s="109"/>
      <c r="G6" s="109"/>
      <c r="H6" s="109"/>
      <c r="I6" s="136" t="s">
        <v>51</v>
      </c>
      <c r="J6" s="136"/>
      <c r="K6" s="136"/>
      <c r="L6" s="136"/>
      <c r="M6" s="136"/>
    </row>
    <row r="7" spans="2:14" ht="19.899999999999999" customHeight="1" thickBot="1" x14ac:dyDescent="0.2">
      <c r="B7" s="110" t="s">
        <v>0</v>
      </c>
      <c r="C7" s="111"/>
      <c r="D7" s="111"/>
      <c r="E7" s="87" t="s">
        <v>45</v>
      </c>
      <c r="F7" s="22" t="s">
        <v>44</v>
      </c>
      <c r="G7" s="6" t="s">
        <v>29</v>
      </c>
      <c r="H7" s="54" t="s">
        <v>43</v>
      </c>
      <c r="I7" s="97" t="s">
        <v>54</v>
      </c>
      <c r="J7" s="95"/>
      <c r="K7" s="98" t="s">
        <v>55</v>
      </c>
      <c r="L7" s="96"/>
      <c r="M7" s="99" t="s">
        <v>50</v>
      </c>
    </row>
    <row r="8" spans="2:14" ht="19.899999999999999" customHeight="1" x14ac:dyDescent="0.15">
      <c r="B8" s="112" t="s">
        <v>1</v>
      </c>
      <c r="C8" s="115" t="s">
        <v>2</v>
      </c>
      <c r="D8" s="38" t="s">
        <v>27</v>
      </c>
      <c r="E8" s="88">
        <v>94000000</v>
      </c>
      <c r="F8" s="8">
        <v>94000000</v>
      </c>
      <c r="G8" s="8">
        <f>E8-F8</f>
        <v>0</v>
      </c>
      <c r="H8" s="9">
        <v>94351908</v>
      </c>
      <c r="I8" s="66">
        <f>M8/11</f>
        <v>7758190.2727272725</v>
      </c>
      <c r="J8" s="66"/>
      <c r="K8" s="3">
        <f>I8*12</f>
        <v>93098283.272727266</v>
      </c>
      <c r="M8" s="81">
        <v>85340093</v>
      </c>
    </row>
    <row r="9" spans="2:14" ht="19.899999999999999" customHeight="1" x14ac:dyDescent="0.15">
      <c r="B9" s="113"/>
      <c r="C9" s="116"/>
      <c r="D9" s="39" t="s">
        <v>26</v>
      </c>
      <c r="E9" s="89">
        <v>11000000</v>
      </c>
      <c r="F9" s="10">
        <v>11000000</v>
      </c>
      <c r="G9" s="17">
        <f t="shared" ref="G9:G12" si="0">E9-F9</f>
        <v>0</v>
      </c>
      <c r="H9" s="11">
        <v>11607052</v>
      </c>
      <c r="I9" s="66">
        <f t="shared" ref="I9:I36" si="1">M9/11</f>
        <v>927129.09090909094</v>
      </c>
      <c r="J9" s="66"/>
      <c r="K9" s="3">
        <f t="shared" ref="K9:K36" si="2">I9*12</f>
        <v>11125549.090909092</v>
      </c>
      <c r="M9" s="81">
        <v>10198420</v>
      </c>
    </row>
    <row r="10" spans="2:14" ht="19.899999999999999" customHeight="1" x14ac:dyDescent="0.15">
      <c r="B10" s="113"/>
      <c r="C10" s="116"/>
      <c r="D10" s="39" t="s">
        <v>28</v>
      </c>
      <c r="E10" s="89">
        <v>36000000</v>
      </c>
      <c r="F10" s="10">
        <v>36000000</v>
      </c>
      <c r="G10" s="10">
        <f t="shared" si="0"/>
        <v>0</v>
      </c>
      <c r="H10" s="11">
        <v>36631602</v>
      </c>
      <c r="I10" s="66">
        <f t="shared" si="1"/>
        <v>2985746.2727272729</v>
      </c>
      <c r="J10" s="66"/>
      <c r="K10" s="3">
        <f t="shared" si="2"/>
        <v>35828955.272727273</v>
      </c>
      <c r="M10" s="81">
        <v>32843209</v>
      </c>
    </row>
    <row r="11" spans="2:14" ht="19.899999999999999" customHeight="1" x14ac:dyDescent="0.15">
      <c r="B11" s="113"/>
      <c r="C11" s="116"/>
      <c r="D11" s="39" t="s">
        <v>33</v>
      </c>
      <c r="E11" s="89">
        <v>600000</v>
      </c>
      <c r="F11" s="10">
        <v>600000</v>
      </c>
      <c r="G11" s="10">
        <f t="shared" si="0"/>
        <v>0</v>
      </c>
      <c r="H11" s="11">
        <v>855614</v>
      </c>
      <c r="I11" s="66">
        <f t="shared" si="1"/>
        <v>46100.090909090912</v>
      </c>
      <c r="J11" s="66"/>
      <c r="K11" s="3">
        <f t="shared" si="2"/>
        <v>553201.09090909094</v>
      </c>
      <c r="M11" s="81">
        <v>507101</v>
      </c>
    </row>
    <row r="12" spans="2:14" ht="19.899999999999999" customHeight="1" thickBot="1" x14ac:dyDescent="0.2">
      <c r="B12" s="113"/>
      <c r="C12" s="117"/>
      <c r="D12" s="40" t="s">
        <v>17</v>
      </c>
      <c r="E12" s="90">
        <f>SUM(E8:E11)</f>
        <v>141600000</v>
      </c>
      <c r="F12" s="12">
        <f>SUM(F8:F11)</f>
        <v>141600000</v>
      </c>
      <c r="G12" s="34">
        <f t="shared" si="0"/>
        <v>0</v>
      </c>
      <c r="H12" s="13">
        <f>SUM(H8:H11)</f>
        <v>143446176</v>
      </c>
      <c r="I12" s="100">
        <f t="shared" si="1"/>
        <v>11717165.727272727</v>
      </c>
      <c r="J12" s="100"/>
      <c r="K12" s="101">
        <f t="shared" si="2"/>
        <v>140605988.72727272</v>
      </c>
      <c r="L12" s="102"/>
      <c r="M12" s="103">
        <f>SUM(M8:M11)</f>
        <v>128888823</v>
      </c>
      <c r="N12" t="s">
        <v>47</v>
      </c>
    </row>
    <row r="13" spans="2:14" ht="19.899999999999999" customHeight="1" x14ac:dyDescent="0.15">
      <c r="B13" s="113"/>
      <c r="C13" s="115" t="s">
        <v>3</v>
      </c>
      <c r="D13" s="38" t="s">
        <v>12</v>
      </c>
      <c r="E13" s="88">
        <v>92000000</v>
      </c>
      <c r="F13" s="8">
        <v>90000000</v>
      </c>
      <c r="G13" s="8">
        <f>E13-F13</f>
        <v>2000000</v>
      </c>
      <c r="H13" s="9">
        <v>85441481</v>
      </c>
      <c r="I13" s="66">
        <f t="shared" si="1"/>
        <v>7816619.5454545459</v>
      </c>
      <c r="J13" s="66"/>
      <c r="K13" s="3">
        <f t="shared" si="2"/>
        <v>93799434.545454547</v>
      </c>
      <c r="L13" s="5"/>
      <c r="M13" s="83">
        <v>85982815</v>
      </c>
    </row>
    <row r="14" spans="2:14" ht="19.899999999999999" customHeight="1" x14ac:dyDescent="0.15">
      <c r="B14" s="113"/>
      <c r="C14" s="116"/>
      <c r="D14" s="39" t="s">
        <v>13</v>
      </c>
      <c r="E14" s="89">
        <v>9000000</v>
      </c>
      <c r="F14" s="10">
        <v>8800000</v>
      </c>
      <c r="G14" s="17">
        <f t="shared" ref="G14:G37" si="3">E14-F14</f>
        <v>200000</v>
      </c>
      <c r="H14" s="11">
        <v>8480220</v>
      </c>
      <c r="I14" s="66">
        <f t="shared" si="1"/>
        <v>954108.63636363635</v>
      </c>
      <c r="J14" s="66"/>
      <c r="K14" s="3">
        <f t="shared" si="2"/>
        <v>11449303.636363637</v>
      </c>
      <c r="L14" s="5"/>
      <c r="M14" s="83">
        <v>10495195</v>
      </c>
    </row>
    <row r="15" spans="2:14" ht="19.899999999999999" customHeight="1" x14ac:dyDescent="0.15">
      <c r="B15" s="113"/>
      <c r="C15" s="116"/>
      <c r="D15" s="39" t="s">
        <v>14</v>
      </c>
      <c r="E15" s="89">
        <v>25000000</v>
      </c>
      <c r="F15" s="10">
        <v>24000000</v>
      </c>
      <c r="G15" s="17">
        <f t="shared" si="3"/>
        <v>1000000</v>
      </c>
      <c r="H15" s="11">
        <v>22476356</v>
      </c>
      <c r="I15" s="66">
        <f t="shared" si="1"/>
        <v>2107249.2727272729</v>
      </c>
      <c r="J15" s="66"/>
      <c r="K15" s="3">
        <f t="shared" si="2"/>
        <v>25286991.272727273</v>
      </c>
      <c r="L15" s="5"/>
      <c r="M15" s="83">
        <v>23179742</v>
      </c>
    </row>
    <row r="16" spans="2:14" ht="19.899999999999999" customHeight="1" x14ac:dyDescent="0.15">
      <c r="B16" s="113"/>
      <c r="C16" s="116"/>
      <c r="D16" s="39" t="s">
        <v>34</v>
      </c>
      <c r="E16" s="89">
        <v>2100000</v>
      </c>
      <c r="F16" s="10">
        <v>2200000</v>
      </c>
      <c r="G16" s="17">
        <f t="shared" si="3"/>
        <v>-100000</v>
      </c>
      <c r="H16" s="11">
        <v>2156372</v>
      </c>
      <c r="I16" s="66">
        <f t="shared" si="1"/>
        <v>171597.36363636365</v>
      </c>
      <c r="J16" s="66"/>
      <c r="K16" s="3">
        <f t="shared" si="2"/>
        <v>2059168.3636363638</v>
      </c>
      <c r="L16" s="5"/>
      <c r="M16" s="83">
        <v>1887571</v>
      </c>
    </row>
    <row r="17" spans="2:14" ht="19.899999999999999" customHeight="1" thickBot="1" x14ac:dyDescent="0.2">
      <c r="B17" s="113"/>
      <c r="C17" s="117"/>
      <c r="D17" s="40" t="s">
        <v>18</v>
      </c>
      <c r="E17" s="90">
        <f>SUM(E13:E16)</f>
        <v>128100000</v>
      </c>
      <c r="F17" s="12">
        <f>SUM(F13:F16)</f>
        <v>125000000</v>
      </c>
      <c r="G17" s="34">
        <f t="shared" si="3"/>
        <v>3100000</v>
      </c>
      <c r="H17" s="13">
        <f>SUM(H13:H16)</f>
        <v>118554429</v>
      </c>
      <c r="I17" s="100">
        <f t="shared" si="1"/>
        <v>11049574.818181818</v>
      </c>
      <c r="J17" s="100"/>
      <c r="K17" s="101">
        <f t="shared" si="2"/>
        <v>132594897.81818181</v>
      </c>
      <c r="L17" s="102"/>
      <c r="M17" s="103">
        <f>SUM(M13:M16)</f>
        <v>121545323</v>
      </c>
    </row>
    <row r="18" spans="2:14" ht="19.899999999999999" customHeight="1" thickBot="1" x14ac:dyDescent="0.2">
      <c r="B18" s="114"/>
      <c r="C18" s="118" t="s">
        <v>4</v>
      </c>
      <c r="D18" s="118"/>
      <c r="E18" s="91">
        <f>E12-E17</f>
        <v>13500000</v>
      </c>
      <c r="F18" s="14">
        <f>F12-F17</f>
        <v>16600000</v>
      </c>
      <c r="G18" s="33">
        <f t="shared" si="3"/>
        <v>-3100000</v>
      </c>
      <c r="H18" s="15">
        <f>H12-H17</f>
        <v>24891747</v>
      </c>
      <c r="I18" s="71">
        <f t="shared" si="1"/>
        <v>667590.90909090906</v>
      </c>
      <c r="J18" s="71"/>
      <c r="K18" s="72">
        <f t="shared" si="2"/>
        <v>8011090.9090909082</v>
      </c>
      <c r="L18" s="73"/>
      <c r="M18" s="84">
        <f>M12-M17</f>
        <v>7343500</v>
      </c>
    </row>
    <row r="19" spans="2:14" ht="19.899999999999999" customHeight="1" x14ac:dyDescent="0.15">
      <c r="B19" s="16"/>
      <c r="C19" s="17"/>
      <c r="D19" s="41"/>
      <c r="E19" s="92"/>
      <c r="F19" s="17"/>
      <c r="G19" s="8">
        <f t="shared" si="3"/>
        <v>0</v>
      </c>
      <c r="H19" s="18"/>
      <c r="I19" s="66">
        <f t="shared" si="1"/>
        <v>0</v>
      </c>
      <c r="J19" s="66"/>
      <c r="K19" s="3">
        <f t="shared" si="2"/>
        <v>0</v>
      </c>
      <c r="M19" s="81">
        <v>0</v>
      </c>
    </row>
    <row r="20" spans="2:14" ht="19.899999999999999" customHeight="1" x14ac:dyDescent="0.15">
      <c r="B20" s="113" t="s">
        <v>5</v>
      </c>
      <c r="C20" s="116" t="s">
        <v>2</v>
      </c>
      <c r="D20" s="39" t="s">
        <v>19</v>
      </c>
      <c r="E20" s="89">
        <v>0</v>
      </c>
      <c r="F20" s="10">
        <v>0</v>
      </c>
      <c r="G20" s="17">
        <f>E20-F20</f>
        <v>0</v>
      </c>
      <c r="H20" s="11">
        <v>15180000</v>
      </c>
      <c r="I20" s="66">
        <f t="shared" si="1"/>
        <v>0</v>
      </c>
      <c r="J20" s="66"/>
      <c r="K20" s="3">
        <f t="shared" si="2"/>
        <v>0</v>
      </c>
      <c r="M20" s="81">
        <v>0</v>
      </c>
    </row>
    <row r="21" spans="2:14" ht="19.899999999999999" customHeight="1" x14ac:dyDescent="0.15">
      <c r="B21" s="113"/>
      <c r="C21" s="116"/>
      <c r="D21" s="39" t="s">
        <v>39</v>
      </c>
      <c r="E21" s="89">
        <v>0</v>
      </c>
      <c r="F21" s="10">
        <v>0</v>
      </c>
      <c r="G21" s="17">
        <f t="shared" si="3"/>
        <v>0</v>
      </c>
      <c r="H21" s="11">
        <v>0</v>
      </c>
      <c r="I21" s="66">
        <f t="shared" si="1"/>
        <v>0</v>
      </c>
      <c r="J21" s="66"/>
      <c r="K21" s="3">
        <f t="shared" si="2"/>
        <v>0</v>
      </c>
      <c r="M21" s="81">
        <v>0</v>
      </c>
    </row>
    <row r="22" spans="2:14" ht="19.899999999999999" customHeight="1" x14ac:dyDescent="0.15">
      <c r="B22" s="113"/>
      <c r="C22" s="116"/>
      <c r="D22" s="39"/>
      <c r="E22" s="89"/>
      <c r="F22" s="10"/>
      <c r="G22" s="17">
        <f t="shared" si="3"/>
        <v>0</v>
      </c>
      <c r="H22" s="11"/>
      <c r="I22" s="66">
        <f t="shared" si="1"/>
        <v>0</v>
      </c>
      <c r="J22" s="66"/>
      <c r="K22" s="3">
        <f t="shared" si="2"/>
        <v>0</v>
      </c>
      <c r="M22" s="81">
        <v>0</v>
      </c>
    </row>
    <row r="23" spans="2:14" ht="19.899999999999999" customHeight="1" thickBot="1" x14ac:dyDescent="0.2">
      <c r="B23" s="113"/>
      <c r="C23" s="117"/>
      <c r="D23" s="40" t="s">
        <v>7</v>
      </c>
      <c r="E23" s="90">
        <f>SUM(E20:E21)</f>
        <v>0</v>
      </c>
      <c r="F23" s="12">
        <f>SUM(F20:F21)</f>
        <v>0</v>
      </c>
      <c r="G23" s="34">
        <f t="shared" si="3"/>
        <v>0</v>
      </c>
      <c r="H23" s="13">
        <f>SUM(H20:H21)</f>
        <v>15180000</v>
      </c>
      <c r="I23" s="68">
        <f t="shared" si="1"/>
        <v>0</v>
      </c>
      <c r="J23" s="68"/>
      <c r="K23" s="69">
        <f t="shared" si="2"/>
        <v>0</v>
      </c>
      <c r="L23" s="70"/>
      <c r="M23" s="82">
        <v>0</v>
      </c>
    </row>
    <row r="24" spans="2:14" ht="19.899999999999999" customHeight="1" x14ac:dyDescent="0.15">
      <c r="B24" s="113"/>
      <c r="C24" s="115" t="s">
        <v>3</v>
      </c>
      <c r="D24" s="38" t="s">
        <v>8</v>
      </c>
      <c r="E24" s="88">
        <v>0</v>
      </c>
      <c r="F24" s="8">
        <v>0</v>
      </c>
      <c r="G24" s="8">
        <f t="shared" si="3"/>
        <v>0</v>
      </c>
      <c r="H24" s="9">
        <v>15615632</v>
      </c>
      <c r="I24" s="74">
        <f t="shared" si="1"/>
        <v>0</v>
      </c>
      <c r="J24" s="74"/>
      <c r="K24" s="75">
        <f t="shared" si="2"/>
        <v>0</v>
      </c>
      <c r="L24" s="76"/>
      <c r="M24" s="85">
        <v>0</v>
      </c>
    </row>
    <row r="25" spans="2:14" ht="19.899999999999999" customHeight="1" x14ac:dyDescent="0.15">
      <c r="B25" s="113"/>
      <c r="C25" s="116"/>
      <c r="D25" s="39" t="s">
        <v>30</v>
      </c>
      <c r="E25" s="89">
        <v>9240000</v>
      </c>
      <c r="F25" s="10">
        <v>9240000</v>
      </c>
      <c r="G25" s="17">
        <f t="shared" si="3"/>
        <v>0</v>
      </c>
      <c r="H25" s="11">
        <v>9146542</v>
      </c>
      <c r="I25" s="77">
        <f t="shared" si="1"/>
        <v>769578.54545454541</v>
      </c>
      <c r="J25" s="77"/>
      <c r="K25" s="78">
        <f t="shared" si="2"/>
        <v>9234942.5454545449</v>
      </c>
      <c r="M25" s="81">
        <v>8465364</v>
      </c>
    </row>
    <row r="26" spans="2:14" ht="19.899999999999999" customHeight="1" thickBot="1" x14ac:dyDescent="0.2">
      <c r="B26" s="113"/>
      <c r="C26" s="117"/>
      <c r="D26" s="40" t="s">
        <v>11</v>
      </c>
      <c r="E26" s="90">
        <f>SUM(E24:E25)</f>
        <v>9240000</v>
      </c>
      <c r="F26" s="12">
        <f>SUM(F24:F25)</f>
        <v>9240000</v>
      </c>
      <c r="G26" s="34">
        <f t="shared" si="3"/>
        <v>0</v>
      </c>
      <c r="H26" s="13">
        <f>SUM(H24:H25)</f>
        <v>24762174</v>
      </c>
      <c r="I26" s="68">
        <f t="shared" si="1"/>
        <v>769578.54545454541</v>
      </c>
      <c r="J26" s="68"/>
      <c r="K26" s="69">
        <f t="shared" si="2"/>
        <v>9234942.5454545449</v>
      </c>
      <c r="L26" s="70"/>
      <c r="M26" s="82">
        <f>M25</f>
        <v>8465364</v>
      </c>
    </row>
    <row r="27" spans="2:14" ht="19.899999999999999" customHeight="1" thickBot="1" x14ac:dyDescent="0.2">
      <c r="B27" s="114"/>
      <c r="C27" s="119" t="s">
        <v>9</v>
      </c>
      <c r="D27" s="119"/>
      <c r="E27" s="91">
        <f>E23-E26</f>
        <v>-9240000</v>
      </c>
      <c r="F27" s="14">
        <f>F23-F26</f>
        <v>-9240000</v>
      </c>
      <c r="G27" s="33">
        <f t="shared" si="3"/>
        <v>0</v>
      </c>
      <c r="H27" s="15">
        <f>H23-H26</f>
        <v>-9582174</v>
      </c>
      <c r="I27" s="71">
        <f t="shared" si="1"/>
        <v>-769578.54545454541</v>
      </c>
      <c r="J27" s="71"/>
      <c r="K27" s="72">
        <f t="shared" si="2"/>
        <v>-9234942.5454545449</v>
      </c>
      <c r="L27" s="73"/>
      <c r="M27" s="84">
        <f>M23-M26</f>
        <v>-8465364</v>
      </c>
    </row>
    <row r="28" spans="2:14" ht="19.899999999999999" customHeight="1" x14ac:dyDescent="0.15">
      <c r="B28" s="120" t="s">
        <v>20</v>
      </c>
      <c r="C28" s="115" t="s">
        <v>2</v>
      </c>
      <c r="D28" s="38" t="s">
        <v>10</v>
      </c>
      <c r="E28" s="88">
        <v>0</v>
      </c>
      <c r="F28" s="8">
        <v>0</v>
      </c>
      <c r="G28" s="8">
        <f t="shared" si="3"/>
        <v>0</v>
      </c>
      <c r="H28" s="9"/>
      <c r="I28" s="66">
        <f t="shared" si="1"/>
        <v>0</v>
      </c>
      <c r="J28" s="66"/>
      <c r="K28" s="3">
        <f t="shared" si="2"/>
        <v>0</v>
      </c>
      <c r="M28" s="81">
        <v>0</v>
      </c>
    </row>
    <row r="29" spans="2:14" ht="19.899999999999999" customHeight="1" x14ac:dyDescent="0.15">
      <c r="B29" s="121"/>
      <c r="C29" s="116"/>
      <c r="D29" s="39"/>
      <c r="E29" s="89"/>
      <c r="F29" s="10"/>
      <c r="G29" s="17">
        <f t="shared" si="3"/>
        <v>0</v>
      </c>
      <c r="H29" s="11"/>
      <c r="I29" s="77">
        <f t="shared" si="1"/>
        <v>0</v>
      </c>
      <c r="J29" s="77"/>
      <c r="K29" s="78">
        <f t="shared" si="2"/>
        <v>0</v>
      </c>
      <c r="M29" s="81">
        <v>0</v>
      </c>
    </row>
    <row r="30" spans="2:14" ht="19.899999999999999" customHeight="1" thickBot="1" x14ac:dyDescent="0.2">
      <c r="B30" s="121"/>
      <c r="C30" s="117"/>
      <c r="D30" s="40" t="s">
        <v>21</v>
      </c>
      <c r="E30" s="90">
        <f>SUM(E28:E29)</f>
        <v>0</v>
      </c>
      <c r="F30" s="12">
        <f>SUM(F28:F29)</f>
        <v>0</v>
      </c>
      <c r="G30" s="34">
        <f t="shared" si="3"/>
        <v>0</v>
      </c>
      <c r="H30" s="13">
        <f>SUM(H28:H29)</f>
        <v>0</v>
      </c>
      <c r="I30" s="68">
        <f t="shared" si="1"/>
        <v>0</v>
      </c>
      <c r="J30" s="68"/>
      <c r="K30" s="69">
        <f t="shared" si="2"/>
        <v>0</v>
      </c>
      <c r="L30" s="70"/>
      <c r="M30" s="82">
        <v>0</v>
      </c>
    </row>
    <row r="31" spans="2:14" ht="19.899999999999999" customHeight="1" x14ac:dyDescent="0.15">
      <c r="B31" s="121"/>
      <c r="C31" s="123" t="s">
        <v>3</v>
      </c>
      <c r="D31" s="41"/>
      <c r="E31" s="92"/>
      <c r="F31" s="17"/>
      <c r="G31" s="8">
        <f t="shared" si="3"/>
        <v>0</v>
      </c>
      <c r="H31" s="18"/>
      <c r="I31" s="66">
        <f t="shared" si="1"/>
        <v>0</v>
      </c>
      <c r="J31" s="66"/>
      <c r="K31" s="3">
        <f t="shared" si="2"/>
        <v>0</v>
      </c>
      <c r="M31" s="81"/>
    </row>
    <row r="32" spans="2:14" ht="19.899999999999999" customHeight="1" x14ac:dyDescent="0.15">
      <c r="B32" s="121"/>
      <c r="C32" s="116"/>
      <c r="D32" s="39" t="s">
        <v>31</v>
      </c>
      <c r="E32" s="89">
        <v>2000000</v>
      </c>
      <c r="F32" s="10">
        <v>2000000</v>
      </c>
      <c r="G32" s="17">
        <f t="shared" si="3"/>
        <v>0</v>
      </c>
      <c r="H32" s="11">
        <v>715284</v>
      </c>
      <c r="I32" s="66">
        <f t="shared" si="1"/>
        <v>32467.454545454544</v>
      </c>
      <c r="J32" s="66"/>
      <c r="K32" s="3">
        <f t="shared" si="2"/>
        <v>389609.45454545453</v>
      </c>
      <c r="M32" s="81">
        <v>357142</v>
      </c>
      <c r="N32" t="s">
        <v>48</v>
      </c>
    </row>
    <row r="33" spans="2:13" ht="19.899999999999999" customHeight="1" x14ac:dyDescent="0.15">
      <c r="B33" s="121"/>
      <c r="C33" s="116"/>
      <c r="D33" s="39" t="s">
        <v>22</v>
      </c>
      <c r="E33" s="89">
        <f>SUM(E31:E32)</f>
        <v>2000000</v>
      </c>
      <c r="F33" s="10">
        <f>SUM(F31:F32)</f>
        <v>2000000</v>
      </c>
      <c r="G33" s="17">
        <f t="shared" si="3"/>
        <v>0</v>
      </c>
      <c r="H33" s="18">
        <f>SUM(H31:H32)</f>
        <v>715284</v>
      </c>
      <c r="I33" s="66">
        <f t="shared" si="1"/>
        <v>32467.454545454544</v>
      </c>
      <c r="J33" s="66"/>
      <c r="K33" s="3">
        <f t="shared" si="2"/>
        <v>389609.45454545453</v>
      </c>
      <c r="M33" s="81">
        <f>M32</f>
        <v>357142</v>
      </c>
    </row>
    <row r="34" spans="2:13" ht="19.899999999999999" customHeight="1" thickBot="1" x14ac:dyDescent="0.2">
      <c r="B34" s="122"/>
      <c r="C34" s="124" t="s">
        <v>23</v>
      </c>
      <c r="D34" s="124"/>
      <c r="E34" s="90">
        <f>E30-E33</f>
        <v>-2000000</v>
      </c>
      <c r="F34" s="12">
        <f>F30-F33</f>
        <v>-2000000</v>
      </c>
      <c r="G34" s="34">
        <f t="shared" si="3"/>
        <v>0</v>
      </c>
      <c r="H34" s="13">
        <f>H30-H33</f>
        <v>-715284</v>
      </c>
      <c r="I34" s="68">
        <f t="shared" si="1"/>
        <v>-32467.454545454544</v>
      </c>
      <c r="J34" s="68"/>
      <c r="K34" s="69">
        <f t="shared" si="2"/>
        <v>-389609.45454545453</v>
      </c>
      <c r="L34" s="70"/>
      <c r="M34" s="82">
        <f>M30-M33</f>
        <v>-357142</v>
      </c>
    </row>
    <row r="35" spans="2:13" ht="19.899999999999999" customHeight="1" x14ac:dyDescent="0.15">
      <c r="B35" s="125" t="s">
        <v>24</v>
      </c>
      <c r="C35" s="126"/>
      <c r="D35" s="126"/>
      <c r="E35" s="93">
        <v>1000000</v>
      </c>
      <c r="F35" s="30"/>
      <c r="G35" s="8">
        <f t="shared" si="3"/>
        <v>1000000</v>
      </c>
      <c r="H35" s="9"/>
      <c r="I35" s="66">
        <f t="shared" si="1"/>
        <v>0</v>
      </c>
      <c r="J35" s="66"/>
      <c r="K35" s="3">
        <f t="shared" si="2"/>
        <v>0</v>
      </c>
      <c r="M35" s="81"/>
    </row>
    <row r="36" spans="2:13" ht="19.899999999999999" customHeight="1" thickBot="1" x14ac:dyDescent="0.2">
      <c r="B36" s="127" t="s">
        <v>25</v>
      </c>
      <c r="C36" s="128"/>
      <c r="D36" s="128"/>
      <c r="E36" s="90">
        <f>E18+E27+E34-E35</f>
        <v>1260000</v>
      </c>
      <c r="F36" s="12">
        <f>F18+F27+F34</f>
        <v>5360000</v>
      </c>
      <c r="G36" s="34">
        <f t="shared" si="3"/>
        <v>-4100000</v>
      </c>
      <c r="H36" s="13">
        <f>H18+H27+H34</f>
        <v>14594289</v>
      </c>
      <c r="I36" s="68">
        <f t="shared" si="1"/>
        <v>-134455.09090909091</v>
      </c>
      <c r="J36" s="68"/>
      <c r="K36" s="69">
        <f t="shared" si="2"/>
        <v>-1613461.0909090908</v>
      </c>
      <c r="L36" s="70"/>
      <c r="M36" s="86">
        <f>M18+M27+M34</f>
        <v>-1479006</v>
      </c>
    </row>
    <row r="37" spans="2:13" ht="19.899999999999999" customHeight="1" thickBot="1" x14ac:dyDescent="0.2">
      <c r="B37" s="129"/>
      <c r="C37" s="130"/>
      <c r="D37" s="131"/>
      <c r="E37" s="94"/>
      <c r="F37" s="19"/>
      <c r="G37" s="19">
        <f t="shared" si="3"/>
        <v>0</v>
      </c>
      <c r="H37" s="20"/>
      <c r="I37" s="79"/>
      <c r="J37" s="79"/>
      <c r="K37" s="72"/>
      <c r="L37" s="73"/>
      <c r="M37" s="84"/>
    </row>
    <row r="38" spans="2:13" ht="19.899999999999999" customHeight="1" x14ac:dyDescent="0.15">
      <c r="B38" s="55"/>
      <c r="C38" s="55"/>
      <c r="D38" s="55"/>
      <c r="E38" s="56"/>
      <c r="F38" s="80"/>
      <c r="G38" s="57"/>
      <c r="H38" s="57"/>
      <c r="I38" s="42"/>
      <c r="J38" s="42"/>
    </row>
    <row r="39" spans="2:13" ht="19.899999999999999" customHeight="1" x14ac:dyDescent="0.15">
      <c r="B39" s="62" t="s">
        <v>42</v>
      </c>
      <c r="C39" s="61"/>
      <c r="D39" s="58"/>
      <c r="G39" s="59"/>
      <c r="H39" s="60"/>
    </row>
    <row r="40" spans="2:13" x14ac:dyDescent="0.15">
      <c r="B40" s="63" t="s">
        <v>41</v>
      </c>
      <c r="C40" s="64"/>
      <c r="D40" s="64"/>
      <c r="E40" s="45"/>
      <c r="F40" s="45"/>
      <c r="G40" s="45"/>
      <c r="H40" s="45"/>
    </row>
    <row r="41" spans="2:13" x14ac:dyDescent="0.15">
      <c r="B41" s="64"/>
      <c r="C41" s="65" t="s">
        <v>56</v>
      </c>
      <c r="D41" s="64"/>
      <c r="E41" s="45"/>
      <c r="F41" s="45"/>
      <c r="G41" s="45"/>
      <c r="H41" s="45"/>
    </row>
    <row r="42" spans="2:13" x14ac:dyDescent="0.15">
      <c r="B42" s="45"/>
      <c r="C42" s="45"/>
      <c r="D42" s="45"/>
      <c r="E42" s="45"/>
      <c r="F42" s="45"/>
      <c r="G42" s="45"/>
      <c r="H42" s="45"/>
    </row>
    <row r="43" spans="2:13" x14ac:dyDescent="0.15">
      <c r="B43" s="45"/>
      <c r="C43" s="45"/>
      <c r="D43" s="45"/>
      <c r="E43" s="45"/>
      <c r="F43" s="45"/>
      <c r="G43" s="45"/>
      <c r="H43" s="45"/>
    </row>
    <row r="44" spans="2:13" x14ac:dyDescent="0.15">
      <c r="B44" s="45"/>
      <c r="C44" s="45"/>
      <c r="D44" s="45"/>
      <c r="E44" s="45"/>
      <c r="F44" s="45"/>
      <c r="G44" s="45"/>
      <c r="H44" s="45"/>
    </row>
    <row r="45" spans="2:13" x14ac:dyDescent="0.15">
      <c r="B45" s="45"/>
      <c r="C45" s="45"/>
      <c r="D45" s="45"/>
      <c r="E45" s="45"/>
      <c r="F45" s="45"/>
      <c r="G45" s="45"/>
      <c r="H45" s="45"/>
    </row>
    <row r="46" spans="2:13" x14ac:dyDescent="0.15">
      <c r="B46" s="45"/>
      <c r="C46" s="45"/>
      <c r="D46" s="45"/>
      <c r="E46" s="45"/>
      <c r="F46" s="45"/>
      <c r="G46" s="45"/>
      <c r="H46" s="45"/>
    </row>
    <row r="47" spans="2:13" x14ac:dyDescent="0.15">
      <c r="B47" t="s">
        <v>32</v>
      </c>
    </row>
  </sheetData>
  <mergeCells count="23">
    <mergeCell ref="B37:D37"/>
    <mergeCell ref="B28:B34"/>
    <mergeCell ref="C28:C30"/>
    <mergeCell ref="C31:C33"/>
    <mergeCell ref="C34:D34"/>
    <mergeCell ref="B35:D35"/>
    <mergeCell ref="B36:D36"/>
    <mergeCell ref="B8:B18"/>
    <mergeCell ref="C8:C12"/>
    <mergeCell ref="C13:C17"/>
    <mergeCell ref="C18:D18"/>
    <mergeCell ref="B20:B27"/>
    <mergeCell ref="C20:C23"/>
    <mergeCell ref="C24:C26"/>
    <mergeCell ref="C27:D27"/>
    <mergeCell ref="B7:D7"/>
    <mergeCell ref="I5:M5"/>
    <mergeCell ref="I6:M6"/>
    <mergeCell ref="I4:M4"/>
    <mergeCell ref="K1:M2"/>
    <mergeCell ref="B3:G3"/>
    <mergeCell ref="B5:H5"/>
    <mergeCell ref="B6:H6"/>
  </mergeCells>
  <phoneticPr fontId="1"/>
  <pageMargins left="0.23622047244094491" right="0.23622047244094491"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R05予算書 (補正予算)</vt:lpstr>
      <vt:lpstr>R05予算書(11ヶ月分）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社会福祉法人なずな</cp:lastModifiedBy>
  <cp:lastPrinted>2024-03-05T05:35:01Z</cp:lastPrinted>
  <dcterms:created xsi:type="dcterms:W3CDTF">2017-03-28T06:05:57Z</dcterms:created>
  <dcterms:modified xsi:type="dcterms:W3CDTF">2026-01-11T03:43:36Z</dcterms:modified>
</cp:coreProperties>
</file>